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Dashboard" sheetId="1" state="visible" r:id="rId1"/>
    <sheet name="Strategy" sheetId="2" state="visible" r:id="rId2"/>
    <sheet name="Governance" sheetId="3" state="visible" r:id="rId3"/>
    <sheet name="Delivery" sheetId="4" state="visible" r:id="rId4"/>
    <sheet name="Resources" sheetId="5" state="visible" r:id="rId5"/>
    <sheet name="Value" sheetId="6" state="visible" r:id="rId6"/>
    <sheet name="PMO_Capability" sheetId="7" state="visible" r:id="rId7"/>
  </sheets>
  <definedNames/>
  <calcPr calcId="124519" fullCalcOnLoad="1"/>
</workbook>
</file>

<file path=xl/styles.xml><?xml version="1.0" encoding="utf-8"?>
<styleSheet xmlns="http://schemas.openxmlformats.org/spreadsheetml/2006/main">
  <numFmts count="1">
    <numFmt numFmtId="164" formatCode="0.0"/>
  </numFmts>
  <fonts count="11">
    <font>
      <name val="Calibri"/>
      <family val="2"/>
      <color theme="1"/>
      <sz val="11"/>
      <scheme val="minor"/>
    </font>
    <font>
      <name val="Calibri"/>
      <b val="1"/>
      <color rgb="00333333"/>
      <sz val="18"/>
    </font>
    <font>
      <name val="Calibri"/>
      <color rgb="00666666"/>
      <sz val="9"/>
    </font>
    <font>
      <name val="Calibri"/>
      <b val="1"/>
      <color rgb="00333333"/>
      <sz val="11"/>
    </font>
    <font>
      <name val="Calibri"/>
      <b val="1"/>
      <color rgb="00FFFFFF"/>
      <sz val="11"/>
    </font>
    <font>
      <name val="Calibri"/>
      <b val="1"/>
      <color rgb="00333333"/>
      <sz val="14"/>
    </font>
    <font>
      <name val="Calibri"/>
      <color rgb="00333333"/>
      <sz val="11"/>
    </font>
    <font>
      <name val="Calibri"/>
      <color rgb="00108BB9"/>
      <sz val="11"/>
      <u val="single"/>
    </font>
    <font>
      <name val="Calibri"/>
      <b val="1"/>
      <color rgb="00FFFFFF"/>
      <sz val="12"/>
    </font>
    <font>
      <name val="Calibri"/>
      <b val="1"/>
      <color rgb="00FFFFFF"/>
      <sz val="14"/>
    </font>
    <font>
      <name val="Calibri"/>
      <b val="1"/>
      <color rgb="003F8F92"/>
      <sz val="14"/>
    </font>
  </fonts>
  <fills count="10">
    <fill>
      <patternFill/>
    </fill>
    <fill>
      <patternFill patternType="gray125"/>
    </fill>
    <fill>
      <patternFill patternType="solid">
        <fgColor rgb="00108BB9"/>
        <bgColor rgb="00108BB9"/>
      </patternFill>
    </fill>
    <fill>
      <patternFill patternType="solid">
        <fgColor rgb="00F2F2F2"/>
        <bgColor rgb="00F2F2F2"/>
      </patternFill>
    </fill>
    <fill>
      <patternFill patternType="solid">
        <fgColor rgb="002D6B6E"/>
        <bgColor rgb="002D6B6E"/>
      </patternFill>
    </fill>
    <fill>
      <patternFill patternType="solid">
        <fgColor rgb="0027AE60"/>
        <bgColor rgb="0027AE60"/>
      </patternFill>
    </fill>
    <fill>
      <patternFill patternType="solid">
        <fgColor rgb="007DCEA0"/>
        <bgColor rgb="007DCEA0"/>
      </patternFill>
    </fill>
    <fill>
      <patternFill patternType="solid">
        <fgColor rgb="00F39C12"/>
        <bgColor rgb="00F39C12"/>
      </patternFill>
    </fill>
    <fill>
      <patternFill patternType="solid">
        <fgColor rgb="00E74C3C"/>
        <bgColor rgb="00E74C3C"/>
      </patternFill>
    </fill>
    <fill>
      <patternFill patternType="solid">
        <fgColor rgb="003F8F92"/>
        <bgColor rgb="003F8F92"/>
      </patternFill>
    </fill>
  </fills>
  <borders count="3">
    <border>
      <left/>
      <right/>
      <top/>
      <bottom/>
      <diagonal/>
    </border>
    <border>
      <bottom style="thin">
        <color rgb="00999999"/>
      </bottom>
    </border>
    <border>
      <left style="thin">
        <color rgb="00CCCCCC"/>
      </left>
      <right style="thin">
        <color rgb="00CCCCCC"/>
      </right>
      <top style="thin">
        <color rgb="00CCCCCC"/>
      </top>
      <bottom style="thin">
        <color rgb="00CCCCCC"/>
      </bottom>
    </border>
  </borders>
  <cellStyleXfs count="1">
    <xf numFmtId="0" fontId="0" fillId="0" borderId="0"/>
  </cellStyleXfs>
  <cellXfs count="43">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0" fillId="0" borderId="1" pivotButton="0" quotePrefix="0" xfId="0"/>
    <xf numFmtId="0" fontId="4" fillId="2" borderId="2" applyAlignment="1" pivotButton="0" quotePrefix="0" xfId="0">
      <alignment horizontal="center" vertical="center"/>
    </xf>
    <xf numFmtId="0" fontId="3" fillId="0" borderId="2" applyAlignment="1" pivotButton="0" quotePrefix="0" xfId="0">
      <alignment vertical="center"/>
    </xf>
    <xf numFmtId="0" fontId="5" fillId="0" borderId="2" applyAlignment="1" pivotButton="0" quotePrefix="0" xfId="0">
      <alignment horizontal="center" vertical="center"/>
    </xf>
    <xf numFmtId="0" fontId="6" fillId="0" borderId="2" applyAlignment="1" pivotButton="0" quotePrefix="0" xfId="0">
      <alignment horizontal="center" vertical="center"/>
    </xf>
    <xf numFmtId="9" fontId="3" fillId="0" borderId="2" applyAlignment="1" pivotButton="0" quotePrefix="0" xfId="0">
      <alignment horizontal="center" vertical="center"/>
    </xf>
    <xf numFmtId="0" fontId="3" fillId="0" borderId="2" applyAlignment="1" pivotButton="0" quotePrefix="0" xfId="0">
      <alignment horizontal="center" vertical="center"/>
    </xf>
    <xf numFmtId="0" fontId="7" fillId="0" borderId="2" pivotButton="0" quotePrefix="0" xfId="0"/>
    <xf numFmtId="0" fontId="3" fillId="3" borderId="2" applyAlignment="1" pivotButton="0" quotePrefix="0" xfId="0">
      <alignment vertical="center"/>
    </xf>
    <xf numFmtId="0" fontId="5" fillId="3" borderId="2" applyAlignment="1" pivotButton="0" quotePrefix="0" xfId="0">
      <alignment horizontal="center" vertical="center"/>
    </xf>
    <xf numFmtId="0" fontId="6" fillId="3" borderId="2" applyAlignment="1" pivotButton="0" quotePrefix="0" xfId="0">
      <alignment horizontal="center" vertical="center"/>
    </xf>
    <xf numFmtId="9" fontId="3" fillId="3" borderId="2" applyAlignment="1" pivotButton="0" quotePrefix="0" xfId="0">
      <alignment horizontal="center" vertical="center"/>
    </xf>
    <xf numFmtId="0" fontId="3" fillId="3" borderId="2" applyAlignment="1" pivotButton="0" quotePrefix="0" xfId="0">
      <alignment horizontal="center" vertical="center"/>
    </xf>
    <xf numFmtId="0" fontId="7" fillId="3" borderId="2" pivotButton="0" quotePrefix="0" xfId="0"/>
    <xf numFmtId="0" fontId="8" fillId="4" borderId="2" applyAlignment="1" pivotButton="0" quotePrefix="0" xfId="0">
      <alignment horizontal="center" vertical="center"/>
    </xf>
    <xf numFmtId="0" fontId="9" fillId="4" borderId="2" applyAlignment="1" pivotButton="0" quotePrefix="0" xfId="0">
      <alignment horizontal="center" vertical="center"/>
    </xf>
    <xf numFmtId="9" fontId="8" fillId="4" borderId="2" applyAlignment="1" pivotButton="0" quotePrefix="0" xfId="0">
      <alignment horizontal="center" vertical="center"/>
    </xf>
    <xf numFmtId="0" fontId="0" fillId="4" borderId="2" pivotButton="0" quotePrefix="0" xfId="0"/>
    <xf numFmtId="0" fontId="10" fillId="0" borderId="0" pivotButton="0" quotePrefix="0" xfId="0"/>
    <xf numFmtId="0" fontId="4" fillId="5" borderId="2" applyAlignment="1" pivotButton="0" quotePrefix="0" xfId="0">
      <alignment horizontal="center" vertical="center"/>
    </xf>
    <xf numFmtId="0" fontId="6" fillId="0" borderId="2" applyAlignment="1" pivotButton="0" quotePrefix="0" xfId="0">
      <alignment vertical="top" wrapText="1"/>
    </xf>
    <xf numFmtId="0" fontId="4" fillId="6" borderId="2" applyAlignment="1" pivotButton="0" quotePrefix="0" xfId="0">
      <alignment horizontal="center" vertical="center"/>
    </xf>
    <xf numFmtId="0" fontId="4" fillId="7" borderId="2" applyAlignment="1" pivotButton="0" quotePrefix="0" xfId="0">
      <alignment horizontal="center" vertical="center"/>
    </xf>
    <xf numFmtId="0" fontId="4" fillId="8" borderId="2" applyAlignment="1" pivotButton="0" quotePrefix="0" xfId="0">
      <alignment horizontal="center" vertical="center"/>
    </xf>
    <xf numFmtId="0" fontId="6" fillId="0" borderId="0" pivotButton="0" quotePrefix="0" xfId="0"/>
    <xf numFmtId="0" fontId="6" fillId="3" borderId="2" applyAlignment="1" pivotButton="0" quotePrefix="0" xfId="0">
      <alignment vertical="top" wrapText="1"/>
    </xf>
    <xf numFmtId="0" fontId="8" fillId="4" borderId="2" applyAlignment="1" pivotButton="0" quotePrefix="0" xfId="0">
      <alignment horizontal="right" vertical="center"/>
    </xf>
    <xf numFmtId="0" fontId="4" fillId="4" borderId="2" pivotButton="0" quotePrefix="0" xfId="0"/>
    <xf numFmtId="0" fontId="3" fillId="0" borderId="2" applyAlignment="1" pivotButton="0" quotePrefix="0" xfId="0">
      <alignment horizontal="right" vertical="center"/>
    </xf>
    <xf numFmtId="164" fontId="5" fillId="0" borderId="2" applyAlignment="1" pivotButton="0" quotePrefix="0" xfId="0">
      <alignment horizontal="center" vertical="center"/>
    </xf>
    <xf numFmtId="0" fontId="3" fillId="0" borderId="2" pivotButton="0" quotePrefix="0" xfId="0"/>
    <xf numFmtId="0" fontId="4" fillId="8" borderId="2" pivotButton="0" quotePrefix="0" xfId="0"/>
    <xf numFmtId="0" fontId="6" fillId="0" borderId="0" applyAlignment="1" pivotButton="0" quotePrefix="0" xfId="0">
      <alignment horizontal="right"/>
    </xf>
    <xf numFmtId="0" fontId="6" fillId="0" borderId="0" applyAlignment="1" pivotButton="0" quotePrefix="0" xfId="0">
      <alignment vertical="top" wrapText="1"/>
    </xf>
    <xf numFmtId="0" fontId="4" fillId="7" borderId="2" pivotButton="0" quotePrefix="0" xfId="0"/>
    <xf numFmtId="0" fontId="4" fillId="6" borderId="2" pivotButton="0" quotePrefix="0" xfId="0"/>
    <xf numFmtId="0" fontId="4" fillId="5" borderId="2" pivotButton="0" quotePrefix="0" xfId="0"/>
    <xf numFmtId="0" fontId="4" fillId="9" borderId="2" applyAlignment="1" pivotButton="0" quotePrefix="0" xfId="0">
      <alignment horizontal="center" vertical="center"/>
    </xf>
    <xf numFmtId="0" fontId="7"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styles" Target="styles.xml" Id="rId8" /><Relationship Type="http://schemas.openxmlformats.org/officeDocument/2006/relationships/theme" Target="theme/theme1.xml" Id="rId9"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Strategy'!A1" TargetMode="External" Id="rId1" /><Relationship Type="http://schemas.openxmlformats.org/officeDocument/2006/relationships/hyperlink" Target="#'Governance'!A1" TargetMode="External" Id="rId2" /><Relationship Type="http://schemas.openxmlformats.org/officeDocument/2006/relationships/hyperlink" Target="#'Delivery'!A1" TargetMode="External" Id="rId3" /><Relationship Type="http://schemas.openxmlformats.org/officeDocument/2006/relationships/hyperlink" Target="#'Resources'!A1" TargetMode="External" Id="rId4" /><Relationship Type="http://schemas.openxmlformats.org/officeDocument/2006/relationships/hyperlink" Target="#'Value'!A1" TargetMode="External" Id="rId5" /><Relationship Type="http://schemas.openxmlformats.org/officeDocument/2006/relationships/hyperlink" Target="#'PMO_Capability'!A1" TargetMode="External" Id="rId6" /></Relationships>
</file>

<file path=xl/worksheets/_rels/sheet2.xml.rels><Relationships xmlns="http://schemas.openxmlformats.org/package/2006/relationships"><Relationship Type="http://schemas.openxmlformats.org/officeDocument/2006/relationships/hyperlink" Target="#Dashboard!A1" TargetMode="External" Id="rId1" /></Relationships>
</file>

<file path=xl/worksheets/_rels/sheet3.xml.rels><Relationships xmlns="http://schemas.openxmlformats.org/package/2006/relationships"><Relationship Type="http://schemas.openxmlformats.org/officeDocument/2006/relationships/hyperlink" Target="#Dashboard!A1" TargetMode="External" Id="rId1" /></Relationships>
</file>

<file path=xl/worksheets/_rels/sheet4.xml.rels><Relationships xmlns="http://schemas.openxmlformats.org/package/2006/relationships"><Relationship Type="http://schemas.openxmlformats.org/officeDocument/2006/relationships/hyperlink" Target="#Dashboard!A1" TargetMode="External" Id="rId1" /></Relationships>
</file>

<file path=xl/worksheets/_rels/sheet5.xml.rels><Relationships xmlns="http://schemas.openxmlformats.org/package/2006/relationships"><Relationship Type="http://schemas.openxmlformats.org/officeDocument/2006/relationships/hyperlink" Target="#Dashboard!A1" TargetMode="External" Id="rId1" /></Relationships>
</file>

<file path=xl/worksheets/_rels/sheet6.xml.rels><Relationships xmlns="http://schemas.openxmlformats.org/package/2006/relationships"><Relationship Type="http://schemas.openxmlformats.org/officeDocument/2006/relationships/hyperlink" Target="#Dashboard!A1" TargetMode="External" Id="rId1" /></Relationships>
</file>

<file path=xl/worksheets/_rels/sheet7.xml.rels><Relationships xmlns="http://schemas.openxmlformats.org/package/2006/relationships"><Relationship Type="http://schemas.openxmlformats.org/officeDocument/2006/relationships/hyperlink" Target="#Dashboard!A1" TargetMode="External" Id="rId1" /></Relationships>
</file>

<file path=xl/worksheets/sheet1.xml><?xml version="1.0" encoding="utf-8"?>
<worksheet xmlns="http://schemas.openxmlformats.org/spreadsheetml/2006/main">
  <sheetPr>
    <tabColor rgb="003F8F92"/>
    <outlinePr summaryBelow="1" summaryRight="1"/>
    <pageSetUpPr/>
  </sheetPr>
  <dimension ref="B2:G31"/>
  <sheetViews>
    <sheetView showGridLines="0" workbookViewId="0">
      <selection activeCell="A1" sqref="A1"/>
    </sheetView>
  </sheetViews>
  <sheetFormatPr baseColWidth="8" defaultRowHeight="15"/>
  <cols>
    <col width="3" customWidth="1" min="1" max="1"/>
    <col width="25" customWidth="1" min="2" max="2"/>
    <col width="12" customWidth="1" min="3" max="3"/>
    <col width="12" customWidth="1" min="4" max="4"/>
    <col width="15" customWidth="1" min="5" max="5"/>
    <col width="15" customWidth="1" min="6" max="6"/>
    <col width="50" customWidth="1" min="7" max="7"/>
  </cols>
  <sheetData>
    <row r="2">
      <c r="B2" s="1" t="inlineStr">
        <is>
          <t>Portfolio Healthcheck Dashboard</t>
        </is>
      </c>
    </row>
    <row r="3">
      <c r="B3" s="2" t="inlineStr">
        <is>
          <t>Automated assessment tool with scoring, RAG ratings, and recommended next steps</t>
        </is>
      </c>
    </row>
    <row r="5">
      <c r="B5" s="3" t="inlineStr">
        <is>
          <t>Portfolio Name:</t>
        </is>
      </c>
      <c r="D5" s="4" t="inlineStr"/>
    </row>
    <row r="6">
      <c r="B6" s="3" t="inlineStr">
        <is>
          <t>Assessment Date:</t>
        </is>
      </c>
      <c r="D6" s="4" t="inlineStr"/>
      <c r="F6" s="3" t="inlineStr">
        <is>
          <t>Assessor:</t>
        </is>
      </c>
      <c r="G6" s="4" t="inlineStr"/>
    </row>
    <row r="9">
      <c r="B9" s="5" t="inlineStr">
        <is>
          <t>Dimension</t>
        </is>
      </c>
      <c r="C9" s="5" t="inlineStr">
        <is>
          <t>Score</t>
        </is>
      </c>
      <c r="D9" s="5" t="inlineStr">
        <is>
          <t>Max</t>
        </is>
      </c>
      <c r="E9" s="5" t="inlineStr">
        <is>
          <t>Percentage</t>
        </is>
      </c>
      <c r="F9" s="5" t="inlineStr">
        <is>
          <t>RAG Rating</t>
        </is>
      </c>
      <c r="G9" s="5" t="inlineStr">
        <is>
          <t>Link to Detail</t>
        </is>
      </c>
    </row>
    <row r="10">
      <c r="B10" s="6" t="inlineStr">
        <is>
          <t>Strategy</t>
        </is>
      </c>
      <c r="C10" s="7">
        <f>'Strategy'!C10</f>
        <v/>
      </c>
      <c r="D10" s="8" t="n">
        <v>24</v>
      </c>
      <c r="E10" s="9">
        <f>IF(D10=0,0,C10/D10)</f>
        <v/>
      </c>
      <c r="F10" s="10">
        <f>IF(E10&gt;=0.83,"Green",IF(E10&gt;=0.67,"Amber-Green",IF(E10&gt;=0.5,"Amber","Red")))</f>
        <v/>
      </c>
      <c r="G10" s="11" t="inlineStr">
        <is>
          <t>Go to Strategy Assessment</t>
        </is>
      </c>
    </row>
    <row r="11">
      <c r="B11" s="12" t="inlineStr">
        <is>
          <t>Governance</t>
        </is>
      </c>
      <c r="C11" s="13">
        <f>'Governance'!C10</f>
        <v/>
      </c>
      <c r="D11" s="14" t="n">
        <v>24</v>
      </c>
      <c r="E11" s="15">
        <f>IF(D11=0,0,C11/D11)</f>
        <v/>
      </c>
      <c r="F11" s="16">
        <f>IF(E11&gt;=0.83,"Green",IF(E11&gt;=0.67,"Amber-Green",IF(E11&gt;=0.5,"Amber","Red")))</f>
        <v/>
      </c>
      <c r="G11" s="17" t="inlineStr">
        <is>
          <t>Go to Governance Assessment</t>
        </is>
      </c>
    </row>
    <row r="12">
      <c r="B12" s="6" t="inlineStr">
        <is>
          <t>Delivery</t>
        </is>
      </c>
      <c r="C12" s="7">
        <f>'Delivery'!C10</f>
        <v/>
      </c>
      <c r="D12" s="8" t="n">
        <v>24</v>
      </c>
      <c r="E12" s="9">
        <f>IF(D12=0,0,C12/D12)</f>
        <v/>
      </c>
      <c r="F12" s="10">
        <f>IF(E12&gt;=0.83,"Green",IF(E12&gt;=0.67,"Amber-Green",IF(E12&gt;=0.5,"Amber","Red")))</f>
        <v/>
      </c>
      <c r="G12" s="11" t="inlineStr">
        <is>
          <t>Go to Delivery Assessment</t>
        </is>
      </c>
    </row>
    <row r="13">
      <c r="B13" s="12" t="inlineStr">
        <is>
          <t>Resources</t>
        </is>
      </c>
      <c r="C13" s="13">
        <f>'Resources'!C10</f>
        <v/>
      </c>
      <c r="D13" s="14" t="n">
        <v>24</v>
      </c>
      <c r="E13" s="15">
        <f>IF(D13=0,0,C13/D13)</f>
        <v/>
      </c>
      <c r="F13" s="16">
        <f>IF(E13&gt;=0.83,"Green",IF(E13&gt;=0.67,"Amber-Green",IF(E13&gt;=0.5,"Amber","Red")))</f>
        <v/>
      </c>
      <c r="G13" s="17" t="inlineStr">
        <is>
          <t>Go to Resources Assessment</t>
        </is>
      </c>
    </row>
    <row r="14">
      <c r="B14" s="6" t="inlineStr">
        <is>
          <t>Value</t>
        </is>
      </c>
      <c r="C14" s="7">
        <f>'Value'!C10</f>
        <v/>
      </c>
      <c r="D14" s="8" t="n">
        <v>24</v>
      </c>
      <c r="E14" s="9">
        <f>IF(D14=0,0,C14/D14)</f>
        <v/>
      </c>
      <c r="F14" s="10">
        <f>IF(E14&gt;=0.83,"Green",IF(E14&gt;=0.67,"Amber-Green",IF(E14&gt;=0.5,"Amber","Red")))</f>
        <v/>
      </c>
      <c r="G14" s="11" t="inlineStr">
        <is>
          <t>Go to Value Assessment</t>
        </is>
      </c>
    </row>
    <row r="15">
      <c r="B15" s="12" t="inlineStr">
        <is>
          <t>PMO Capability</t>
        </is>
      </c>
      <c r="C15" s="13">
        <f>'PMO_Capability'!C10</f>
        <v/>
      </c>
      <c r="D15" s="14" t="n">
        <v>24</v>
      </c>
      <c r="E15" s="15">
        <f>IF(D15=0,0,C15/D15)</f>
        <v/>
      </c>
      <c r="F15" s="16">
        <f>IF(E15&gt;=0.83,"Green",IF(E15&gt;=0.67,"Amber-Green",IF(E15&gt;=0.5,"Amber","Red")))</f>
        <v/>
      </c>
      <c r="G15" s="17" t="inlineStr">
        <is>
          <t>Go to PMO Capability Assessment</t>
        </is>
      </c>
    </row>
    <row r="16">
      <c r="B16" s="18" t="inlineStr">
        <is>
          <t>TOTAL</t>
        </is>
      </c>
      <c r="C16" s="19">
        <f>SUM(C10:C15)</f>
        <v/>
      </c>
      <c r="D16" s="18" t="n">
        <v>144</v>
      </c>
      <c r="E16" s="20">
        <f>IF(D16=0,0,C16/D16)</f>
        <v/>
      </c>
      <c r="F16" s="18">
        <f>IF(E16&gt;=0.83,"Green",IF(E16&gt;=0.67,"Amber-Green",IF(E16&gt;=0.5,"Amber","Red")))</f>
        <v/>
      </c>
      <c r="G16" s="21" t="n"/>
    </row>
    <row r="19">
      <c r="B19" s="22" t="inlineStr">
        <is>
          <t>Overall Health Rating</t>
        </is>
      </c>
    </row>
    <row r="20">
      <c r="B20" s="5" t="inlineStr">
        <is>
          <t>Score Range</t>
        </is>
      </c>
      <c r="C20" s="5" t="inlineStr">
        <is>
          <t>Rating</t>
        </is>
      </c>
      <c r="D20" s="5" t="inlineStr">
        <is>
          <t>Interpretation</t>
        </is>
      </c>
      <c r="E20" s="5" t="inlineStr"/>
    </row>
    <row r="21">
      <c r="B21" s="8" t="inlineStr">
        <is>
          <t>&gt;83%</t>
        </is>
      </c>
      <c r="C21" s="23" t="inlineStr">
        <is>
          <t>Green</t>
        </is>
      </c>
      <c r="D21" s="24" t="inlineStr">
        <is>
          <t>Healthy — optimise and maintain</t>
        </is>
      </c>
    </row>
    <row r="22">
      <c r="B22" s="8" t="inlineStr">
        <is>
          <t>67-83%</t>
        </is>
      </c>
      <c r="C22" s="25" t="inlineStr">
        <is>
          <t>Amber-Green</t>
        </is>
      </c>
      <c r="D22" s="24" t="inlineStr">
        <is>
          <t>Generally healthy — address gaps</t>
        </is>
      </c>
    </row>
    <row r="23">
      <c r="B23" s="8" t="inlineStr">
        <is>
          <t>50-67%</t>
        </is>
      </c>
      <c r="C23" s="26" t="inlineStr">
        <is>
          <t>Amber</t>
        </is>
      </c>
      <c r="D23" s="24" t="inlineStr">
        <is>
          <t>Concerns — improvement plan needed</t>
        </is>
      </c>
    </row>
    <row r="24">
      <c r="B24" s="8" t="inlineStr">
        <is>
          <t>&lt;50%</t>
        </is>
      </c>
      <c r="C24" s="27" t="inlineStr">
        <is>
          <t>Red</t>
        </is>
      </c>
      <c r="D24" s="24" t="inlineStr">
        <is>
          <t>Serious issues — transformation required</t>
        </is>
      </c>
    </row>
    <row r="26">
      <c r="B26" s="22" t="inlineStr">
        <is>
          <t>How to Use This Tool</t>
        </is>
      </c>
    </row>
    <row r="27">
      <c r="B27" s="28" t="inlineStr">
        <is>
          <t>1. Complete each dimension assessment tab by scoring each question from 1 (Red) to 4 (Green)</t>
        </is>
      </c>
    </row>
    <row r="28">
      <c r="B28" s="28" t="inlineStr">
        <is>
          <t>2. Scores automatically flow to this dashboard and calculate RAG ratings</t>
        </is>
      </c>
    </row>
    <row r="29">
      <c r="B29" s="28" t="inlineStr">
        <is>
          <t>3. Each dimension tab shows recommended next steps based on your average score</t>
        </is>
      </c>
    </row>
    <row r="30">
      <c r="B30" s="28" t="inlineStr">
        <is>
          <t>4. Use the suggested next steps to build an improvement action plan</t>
        </is>
      </c>
    </row>
    <row r="31">
      <c r="B31" s="28" t="inlineStr">
        <is>
          <t>5. Re-assess quarterly to track progress</t>
        </is>
      </c>
    </row>
  </sheetData>
  <mergeCells count="17">
    <mergeCell ref="B3:G3"/>
    <mergeCell ref="B2:G2"/>
    <mergeCell ref="B6:C6"/>
    <mergeCell ref="D6:E6"/>
    <mergeCell ref="B19:G19"/>
    <mergeCell ref="B28:G28"/>
    <mergeCell ref="D24:E24"/>
    <mergeCell ref="B5:C5"/>
    <mergeCell ref="B30:G30"/>
    <mergeCell ref="B31:G31"/>
    <mergeCell ref="B27:G27"/>
    <mergeCell ref="D23:E23"/>
    <mergeCell ref="B26:G26"/>
    <mergeCell ref="D22:E22"/>
    <mergeCell ref="D5:G5"/>
    <mergeCell ref="B29:G29"/>
    <mergeCell ref="D21:E21"/>
  </mergeCells>
  <hyperlinks>
    <hyperlink xmlns:r="http://schemas.openxmlformats.org/officeDocument/2006/relationships" ref="G10" r:id="rId1"/>
    <hyperlink xmlns:r="http://schemas.openxmlformats.org/officeDocument/2006/relationships" ref="G11" r:id="rId2"/>
    <hyperlink xmlns:r="http://schemas.openxmlformats.org/officeDocument/2006/relationships" ref="G12" r:id="rId3"/>
    <hyperlink xmlns:r="http://schemas.openxmlformats.org/officeDocument/2006/relationships" ref="G13" r:id="rId4"/>
    <hyperlink xmlns:r="http://schemas.openxmlformats.org/officeDocument/2006/relationships" ref="G14" r:id="rId5"/>
    <hyperlink xmlns:r="http://schemas.openxmlformats.org/officeDocument/2006/relationships" ref="G15" r:id="rId6"/>
  </hyperlinks>
  <pageMargins left="0.75" right="0.75" top="1" bottom="1" header="0.5" footer="0.5"/>
</worksheet>
</file>

<file path=xl/worksheets/sheet2.xml><?xml version="1.0" encoding="utf-8"?>
<worksheet xmlns="http://schemas.openxmlformats.org/spreadsheetml/2006/main">
  <sheetPr>
    <tabColor rgb="00108BB9"/>
    <outlinePr summaryBelow="1" summaryRight="1"/>
    <pageSetUpPr/>
  </sheetPr>
  <dimension ref="B2:D66"/>
  <sheetViews>
    <sheetView showGridLines="0" workbookViewId="0">
      <selection activeCell="A1" sqref="A1"/>
    </sheetView>
  </sheetViews>
  <sheetFormatPr baseColWidth="8" defaultRowHeight="15"/>
  <cols>
    <col width="3" customWidth="1" min="1" max="1"/>
    <col width="55" customWidth="1" min="2" max="2"/>
    <col width="14" customWidth="1" min="3" max="3"/>
    <col width="70" customWidth="1" min="4" max="4"/>
  </cols>
  <sheetData>
    <row r="2">
      <c r="B2" s="1" t="inlineStr">
        <is>
          <t>Strategy Assessment</t>
        </is>
      </c>
    </row>
    <row r="3">
      <c r="B3" s="2" t="inlineStr">
        <is>
          <t>Score each question: 1 = Ineffective (Red)  |  2 = Partially effective (Amber)  |  3 = Effective (Light Green)  |  4 = Fully effective (Green)</t>
        </is>
      </c>
    </row>
    <row r="4">
      <c r="B4" s="5" t="inlineStr">
        <is>
          <t>Question</t>
        </is>
      </c>
      <c r="C4" s="5" t="inlineStr">
        <is>
          <t>Score (1-4)</t>
        </is>
      </c>
      <c r="D4" s="5" t="inlineStr">
        <is>
          <t>Evidence / Notes</t>
        </is>
      </c>
    </row>
    <row r="5" ht="30" customHeight="1">
      <c r="B5" s="24" t="inlineStr">
        <is>
          <t>Is the portfolio aligned to organisational strategy?</t>
        </is>
      </c>
      <c r="C5" s="7" t="n"/>
      <c r="D5" s="24" t="n"/>
    </row>
    <row r="6" ht="30" customHeight="1">
      <c r="B6" s="29" t="inlineStr">
        <is>
          <t>Are prioritisation criteria clear and consistently applied?</t>
        </is>
      </c>
      <c r="C6" s="13" t="n"/>
      <c r="D6" s="29" t="n"/>
    </row>
    <row r="7" ht="30" customHeight="1">
      <c r="B7" s="24" t="inlineStr">
        <is>
          <t>Is the portfolio appropriately balanced (Run/Grow/Transform)?</t>
        </is>
      </c>
      <c r="C7" s="7" t="n"/>
      <c r="D7" s="24" t="n"/>
    </row>
    <row r="8" ht="30" customHeight="1">
      <c r="B8" s="29" t="inlineStr">
        <is>
          <t>Is there a clear and healthy investment pipeline?</t>
        </is>
      </c>
      <c r="C8" s="13" t="n"/>
      <c r="D8" s="29" t="n"/>
    </row>
    <row r="9" ht="30" customHeight="1">
      <c r="B9" s="24" t="inlineStr">
        <is>
          <t>Are strategic objectives being achieved through portfolio delivery?</t>
        </is>
      </c>
      <c r="C9" s="7" t="n"/>
      <c r="D9" s="24" t="n"/>
    </row>
    <row r="10" ht="30" customHeight="1">
      <c r="B10" s="29" t="inlineStr">
        <is>
          <t>Is there a strong connection to business planning cycles?</t>
        </is>
      </c>
      <c r="C10" s="13" t="n"/>
      <c r="D10" s="29" t="n"/>
    </row>
    <row r="11">
      <c r="B11" s="30" t="inlineStr">
        <is>
          <t>TOTAL SCORE</t>
        </is>
      </c>
      <c r="C11" s="19">
        <f>SUM(C5:C10)</f>
        <v/>
      </c>
      <c r="D11" s="31" t="inlineStr">
        <is>
          <t>Out of 24</t>
        </is>
      </c>
    </row>
    <row r="12">
      <c r="B12" s="32" t="inlineStr">
        <is>
          <t>AVERAGE SCORE</t>
        </is>
      </c>
      <c r="C12" s="33">
        <f>IF(COUNT(C5:C10)=0,0,AVERAGE(C5:C10))</f>
        <v/>
      </c>
      <c r="D12" s="34">
        <f>IF(C12&gt;=3.33,"Green",IF(C12&gt;=2.67,"Amber-Green",IF(C12&gt;=2,"Amber","Red")))</f>
        <v/>
      </c>
    </row>
    <row r="15">
      <c r="B15" s="22" t="inlineStr">
        <is>
          <t>Strategy Red Flags</t>
        </is>
      </c>
    </row>
    <row r="16">
      <c r="B16" s="28" t="inlineStr">
        <is>
          <t>⚠  No clear strategic alignment between portfolio and organisational strategy</t>
        </is>
      </c>
    </row>
    <row r="17">
      <c r="B17" s="28" t="inlineStr">
        <is>
          <t>⚠  Too many priorities — inability to say no to new demand</t>
        </is>
      </c>
    </row>
    <row r="18">
      <c r="B18" s="28" t="inlineStr">
        <is>
          <t>⚠  Imbalanced portfolio (e.g. excessive Run, insufficient Transform)</t>
        </is>
      </c>
    </row>
    <row r="19">
      <c r="B19" s="28" t="inlineStr">
        <is>
          <t>⚠  Strategic drift going unchecked across the portfolio</t>
        </is>
      </c>
    </row>
    <row r="20">
      <c r="B20" s="28" t="inlineStr">
        <is>
          <t>⚠  Portfolio disconnected from business planning cycles</t>
        </is>
      </c>
    </row>
    <row r="22">
      <c r="B22" s="22" t="inlineStr">
        <is>
          <t>Recommended Next Steps</t>
        </is>
      </c>
    </row>
    <row r="23">
      <c r="B23" s="2" t="inlineStr">
        <is>
          <t>Based on your average score, the following actions are recommended:</t>
        </is>
      </c>
    </row>
    <row r="25">
      <c r="B25" s="35" t="inlineStr">
        <is>
          <t>Score 1.0 - 1.9 (Red): Urgent Action Required</t>
        </is>
      </c>
    </row>
    <row r="26">
      <c r="B26" s="36" t="inlineStr">
        <is>
          <t>•</t>
        </is>
      </c>
      <c r="C26" s="37" t="inlineStr">
        <is>
          <t>Conduct an urgent strategic alignment review with executive team</t>
        </is>
      </c>
    </row>
    <row r="27">
      <c r="B27" s="36" t="inlineStr">
        <is>
          <t>•</t>
        </is>
      </c>
      <c r="C27" s="37" t="inlineStr">
        <is>
          <t>Map every active investment to a strategic objective — stop anything that doesn't align</t>
        </is>
      </c>
    </row>
    <row r="28">
      <c r="B28" s="36" t="inlineStr">
        <is>
          <t>•</t>
        </is>
      </c>
      <c r="C28" s="37" t="inlineStr">
        <is>
          <t>Establish a prioritisation framework with weighted criteria and enforce it immediately</t>
        </is>
      </c>
    </row>
    <row r="29">
      <c r="B29" s="36" t="inlineStr">
        <is>
          <t>•</t>
        </is>
      </c>
      <c r="C29" s="37" t="inlineStr">
        <is>
          <t>Pause new intake until the current portfolio is rationalised</t>
        </is>
      </c>
    </row>
    <row r="30">
      <c r="B30" s="36" t="inlineStr">
        <is>
          <t>•</t>
        </is>
      </c>
      <c r="C30" s="37" t="inlineStr">
        <is>
          <t>Create a portfolio balance target (Run/Grow/Transform) and begin rebalancing</t>
        </is>
      </c>
    </row>
    <row r="31">
      <c r="B31" s="36" t="inlineStr">
        <is>
          <t>•</t>
        </is>
      </c>
      <c r="C31" s="37" t="inlineStr">
        <is>
          <t>Schedule a strategy-to-portfolio workshop with the executive sponsor</t>
        </is>
      </c>
    </row>
    <row r="33">
      <c r="B33" s="38" t="inlineStr">
        <is>
          <t>Score 2.0 - 2.6 (Amber): Improvement Needed</t>
        </is>
      </c>
    </row>
    <row r="34">
      <c r="B34" s="36" t="inlineStr">
        <is>
          <t>•</t>
        </is>
      </c>
      <c r="C34" s="37" t="inlineStr">
        <is>
          <t>Review and refresh the mapping between investments and strategic objectives</t>
        </is>
      </c>
    </row>
    <row r="35">
      <c r="B35" s="36" t="inlineStr">
        <is>
          <t>•</t>
        </is>
      </c>
      <c r="C35" s="37" t="inlineStr">
        <is>
          <t>Strengthen the prioritisation process — ensure criteria are published and applied consistently</t>
        </is>
      </c>
    </row>
    <row r="36">
      <c r="B36" s="36" t="inlineStr">
        <is>
          <t>•</t>
        </is>
      </c>
      <c r="C36" s="37" t="inlineStr">
        <is>
          <t>Assess portfolio balance and create a plan to close gaps in strategic coverage</t>
        </is>
      </c>
    </row>
    <row r="37">
      <c r="B37" s="36" t="inlineStr">
        <is>
          <t>•</t>
        </is>
      </c>
      <c r="C37" s="37" t="inlineStr">
        <is>
          <t>Improve the investment pipeline by formalising the demand intake process</t>
        </is>
      </c>
    </row>
    <row r="38">
      <c r="B38" s="36" t="inlineStr">
        <is>
          <t>•</t>
        </is>
      </c>
      <c r="C38" s="37" t="inlineStr">
        <is>
          <t>Establish a quarterly strategic alignment review with the Portfolio Board</t>
        </is>
      </c>
    </row>
    <row r="39">
      <c r="B39" s="36" t="inlineStr">
        <is>
          <t>•</t>
        </is>
      </c>
      <c r="C39" s="37" t="inlineStr">
        <is>
          <t>Ensure business planning cycles feed into portfolio planning</t>
        </is>
      </c>
    </row>
    <row r="41">
      <c r="B41" s="39" t="inlineStr">
        <is>
          <t>Score 2.7 - 3.3 (Amber-Green): Fine-Tune</t>
        </is>
      </c>
    </row>
    <row r="42">
      <c r="B42" s="36" t="inlineStr">
        <is>
          <t>•</t>
        </is>
      </c>
      <c r="C42" s="37" t="inlineStr">
        <is>
          <t>Fine-tune prioritisation criteria based on lessons learned</t>
        </is>
      </c>
    </row>
    <row r="43">
      <c r="B43" s="36" t="inlineStr">
        <is>
          <t>•</t>
        </is>
      </c>
      <c r="C43" s="37" t="inlineStr">
        <is>
          <t>Review portfolio balance annually and adjust targets as strategy evolves</t>
        </is>
      </c>
    </row>
    <row r="44">
      <c r="B44" s="36" t="inlineStr">
        <is>
          <t>•</t>
        </is>
      </c>
      <c r="C44" s="37" t="inlineStr">
        <is>
          <t>Strengthen the connection between strategic KPIs and portfolio performance metrics</t>
        </is>
      </c>
    </row>
    <row r="45">
      <c r="B45" s="36" t="inlineStr">
        <is>
          <t>•</t>
        </is>
      </c>
      <c r="C45" s="37" t="inlineStr">
        <is>
          <t>Introduce horizon scanning to anticipate future strategic shifts</t>
        </is>
      </c>
    </row>
    <row r="46">
      <c r="B46" s="36" t="inlineStr">
        <is>
          <t>•</t>
        </is>
      </c>
      <c r="C46" s="37" t="inlineStr">
        <is>
          <t>Share strategic alignment data more widely to build organisational understanding</t>
        </is>
      </c>
    </row>
    <row r="48">
      <c r="B48" s="40" t="inlineStr">
        <is>
          <t>Score 3.4 - 4.0 (Green): Maintain Excellence</t>
        </is>
      </c>
    </row>
    <row r="49">
      <c r="B49" s="36" t="inlineStr">
        <is>
          <t>•</t>
        </is>
      </c>
      <c r="C49" s="37" t="inlineStr">
        <is>
          <t>Maintain current strong alignment practices</t>
        </is>
      </c>
    </row>
    <row r="50">
      <c r="B50" s="36" t="inlineStr">
        <is>
          <t>•</t>
        </is>
      </c>
      <c r="C50" s="37" t="inlineStr">
        <is>
          <t>Consider advanced portfolio optimisation techniques (e.g. scenario modelling)</t>
        </is>
      </c>
    </row>
    <row r="51">
      <c r="B51" s="36" t="inlineStr">
        <is>
          <t>•</t>
        </is>
      </c>
      <c r="C51" s="37" t="inlineStr">
        <is>
          <t>Benchmark against industry best practice for portfolio strategy alignment</t>
        </is>
      </c>
    </row>
    <row r="52">
      <c r="B52" s="36" t="inlineStr">
        <is>
          <t>•</t>
        </is>
      </c>
      <c r="C52" s="37" t="inlineStr">
        <is>
          <t>Mentor other areas of the organisation on strategic portfolio management</t>
        </is>
      </c>
    </row>
    <row r="55">
      <c r="B55" s="22" t="inlineStr">
        <is>
          <t>Your Recommended Actions (based on your score)</t>
        </is>
      </c>
    </row>
    <row r="56">
      <c r="B56" s="2" t="inlineStr">
        <is>
          <t>These actions are automatically selected based on your average score above.</t>
        </is>
      </c>
    </row>
    <row r="57">
      <c r="B57" s="41" t="inlineStr">
        <is>
          <t>Recommended Action</t>
        </is>
      </c>
    </row>
    <row r="58">
      <c r="B58" s="24">
        <f>IF(C12=0,"",CHOOSE(IF(C12&lt;2,1,IF(C12&lt;2.67,2,IF(C12&lt;3.34,3,4))),"Conduct an urgent strategic alignment review with executive team","Review and refresh the mapping between investments and strategic objectives","Fine-tune prioritisation criteria based on lessons learned","Maintain current strong alignment practices"))</f>
        <v/>
      </c>
    </row>
    <row r="59">
      <c r="B59" s="29">
        <f>IF(C12=0,"",CHOOSE(IF(C12&lt;2,1,IF(C12&lt;2.67,2,IF(C12&lt;3.34,3,4))),"Map every active investment to a strategic objective — stop anything that doesn't align","Strengthen the prioritisation process — ensure criteria are published and applied consistently","Review portfolio balance annually and adjust targets as strategy evolves","Consider advanced portfolio optimisation techniques (e.g. scenario modelling)"))</f>
        <v/>
      </c>
    </row>
    <row r="60">
      <c r="B60" s="24">
        <f>IF(C12=0,"",CHOOSE(IF(C12&lt;2,1,IF(C12&lt;2.67,2,IF(C12&lt;3.34,3,4))),"Establish a prioritisation framework with weighted criteria and enforce it immediately","Assess portfolio balance and create a plan to close gaps in strategic coverage","Strengthen the connection between strategic KPIs and portfolio performance metrics","Benchmark against industry best practice for portfolio strategy alignment"))</f>
        <v/>
      </c>
    </row>
    <row r="61">
      <c r="B61" s="29">
        <f>IF(C12=0,"",CHOOSE(IF(C12&lt;2,1,IF(C12&lt;2.67,2,IF(C12&lt;3.34,3,4))),"Pause new intake until the current portfolio is rationalised","Improve the investment pipeline by formalising the demand intake process","Introduce horizon scanning to anticipate future strategic shifts","Mentor other areas of the organisation on strategic portfolio management"))</f>
        <v/>
      </c>
    </row>
    <row r="62">
      <c r="B62" s="24">
        <f>IF(C12=0,"",CHOOSE(IF(C12&lt;2,1,IF(C12&lt;2.67,2,IF(C12&lt;3.34,3,4))),"Create a portfolio balance target (Run/Grow/Transform) and begin rebalancing","Establish a quarterly strategic alignment review with the Portfolio Board","Share strategic alignment data more widely to build organisational understanding",""))</f>
        <v/>
      </c>
    </row>
    <row r="63">
      <c r="B63" s="29">
        <f>IF(C12=0,"",CHOOSE(IF(C12&lt;2,1,IF(C12&lt;2.67,2,IF(C12&lt;3.34,3,4))),"Schedule a strategy-to-portfolio workshop with the executive sponsor","Ensure business planning cycles feed into portfolio planning","",""))</f>
        <v/>
      </c>
    </row>
    <row r="66">
      <c r="B66" s="42" t="inlineStr">
        <is>
          <t>← Back to Dashboard</t>
        </is>
      </c>
    </row>
  </sheetData>
  <mergeCells count="45">
    <mergeCell ref="C34:D34"/>
    <mergeCell ref="B60:D60"/>
    <mergeCell ref="C30:D30"/>
    <mergeCell ref="B23:D23"/>
    <mergeCell ref="B48:D48"/>
    <mergeCell ref="B57:D57"/>
    <mergeCell ref="B61:D61"/>
    <mergeCell ref="C42:D42"/>
    <mergeCell ref="B17:D17"/>
    <mergeCell ref="C45:D45"/>
    <mergeCell ref="C26:D26"/>
    <mergeCell ref="C35:D35"/>
    <mergeCell ref="B19:D19"/>
    <mergeCell ref="C29:D29"/>
    <mergeCell ref="C50:D50"/>
    <mergeCell ref="C44:D44"/>
    <mergeCell ref="B15:D15"/>
    <mergeCell ref="C31:D31"/>
    <mergeCell ref="B55:D55"/>
    <mergeCell ref="B20:D20"/>
    <mergeCell ref="B33:D33"/>
    <mergeCell ref="C43:D43"/>
    <mergeCell ref="C46:D46"/>
    <mergeCell ref="B63:D63"/>
    <mergeCell ref="B41:D41"/>
    <mergeCell ref="C51:D51"/>
    <mergeCell ref="C27:D27"/>
    <mergeCell ref="B11"/>
    <mergeCell ref="C36:D36"/>
    <mergeCell ref="C52:D52"/>
    <mergeCell ref="B62:D62"/>
    <mergeCell ref="B25:D25"/>
    <mergeCell ref="C39:D39"/>
    <mergeCell ref="B16:D16"/>
    <mergeCell ref="B3:D3"/>
    <mergeCell ref="B59:D59"/>
    <mergeCell ref="C38:D38"/>
    <mergeCell ref="B22:D22"/>
    <mergeCell ref="C37:D37"/>
    <mergeCell ref="B18:D18"/>
    <mergeCell ref="C28:D28"/>
    <mergeCell ref="B56:D56"/>
    <mergeCell ref="B58:D58"/>
    <mergeCell ref="B2:D2"/>
    <mergeCell ref="C49:D49"/>
  </mergeCells>
  <dataValidations count="1">
    <dataValidation sqref="C5 C6 C7 C8 C9 C10" showDropDown="0" showInputMessage="0" showErrorMessage="0" allowBlank="0" errorTitle="Invalid Score" error="Please enter a score between 1 and 4" promptTitle="Score Guide" prompt="1=Red, 2=Amber, 3=Light Green, 4=Green" type="whole" operator="between">
      <formula1>1</formula1>
      <formula2>4</formula2>
    </dataValidation>
  </dataValidations>
  <hyperlinks>
    <hyperlink xmlns:r="http://schemas.openxmlformats.org/officeDocument/2006/relationships" ref="B66" r:id="rId1"/>
  </hyperlinks>
  <pageMargins left="0.75" right="0.75" top="1" bottom="1" header="0.5" footer="0.5"/>
</worksheet>
</file>

<file path=xl/worksheets/sheet3.xml><?xml version="1.0" encoding="utf-8"?>
<worksheet xmlns="http://schemas.openxmlformats.org/spreadsheetml/2006/main">
  <sheetPr>
    <tabColor rgb="00108BB9"/>
    <outlinePr summaryBelow="1" summaryRight="1"/>
    <pageSetUpPr/>
  </sheetPr>
  <dimension ref="B2:D66"/>
  <sheetViews>
    <sheetView showGridLines="0" workbookViewId="0">
      <selection activeCell="A1" sqref="A1"/>
    </sheetView>
  </sheetViews>
  <sheetFormatPr baseColWidth="8" defaultRowHeight="15"/>
  <cols>
    <col width="3" customWidth="1" min="1" max="1"/>
    <col width="55" customWidth="1" min="2" max="2"/>
    <col width="14" customWidth="1" min="3" max="3"/>
    <col width="70" customWidth="1" min="4" max="4"/>
  </cols>
  <sheetData>
    <row r="2">
      <c r="B2" s="1" t="inlineStr">
        <is>
          <t>Governance Assessment</t>
        </is>
      </c>
    </row>
    <row r="3">
      <c r="B3" s="2" t="inlineStr">
        <is>
          <t>Score each question: 1 = Ineffective (Red)  |  2 = Partially effective (Amber)  |  3 = Effective (Light Green)  |  4 = Fully effective (Green)</t>
        </is>
      </c>
    </row>
    <row r="4">
      <c r="B4" s="5" t="inlineStr">
        <is>
          <t>Question</t>
        </is>
      </c>
      <c r="C4" s="5" t="inlineStr">
        <is>
          <t>Score (1-4)</t>
        </is>
      </c>
      <c r="D4" s="5" t="inlineStr">
        <is>
          <t>Evidence / Notes</t>
        </is>
      </c>
    </row>
    <row r="5" ht="30" customHeight="1">
      <c r="B5" s="24" t="inlineStr">
        <is>
          <t>Is the portfolio governance structure effective?</t>
        </is>
      </c>
      <c r="C5" s="7" t="n"/>
      <c r="D5" s="24" t="n"/>
    </row>
    <row r="6" ht="30" customHeight="1">
      <c r="B6" s="29" t="inlineStr">
        <is>
          <t>Are investment decisions timely and evidence-based?</t>
        </is>
      </c>
      <c r="C6" s="13" t="n"/>
      <c r="D6" s="29" t="n"/>
    </row>
    <row r="7" ht="30" customHeight="1">
      <c r="B7" s="24" t="inlineStr">
        <is>
          <t>Is there appropriate executive engagement and sponsorship?</t>
        </is>
      </c>
      <c r="C7" s="7" t="n"/>
      <c r="D7" s="24" t="n"/>
    </row>
    <row r="8" ht="30" customHeight="1">
      <c r="B8" s="29" t="inlineStr">
        <is>
          <t>Are stage gates consistently applied across all investments?</t>
        </is>
      </c>
      <c r="C8" s="13" t="n"/>
      <c r="D8" s="29" t="n"/>
    </row>
    <row r="9" ht="30" customHeight="1">
      <c r="B9" s="24" t="inlineStr">
        <is>
          <t>Is portfolio reporting informing decisions (not just providing data)?</t>
        </is>
      </c>
      <c r="C9" s="7" t="n"/>
      <c r="D9" s="24" t="n"/>
    </row>
    <row r="10" ht="30" customHeight="1">
      <c r="B10" s="29" t="inlineStr">
        <is>
          <t>Are escalations handled appropriately and in a timely manner?</t>
        </is>
      </c>
      <c r="C10" s="13" t="n"/>
      <c r="D10" s="29" t="n"/>
    </row>
    <row r="11">
      <c r="B11" s="30" t="inlineStr">
        <is>
          <t>TOTAL SCORE</t>
        </is>
      </c>
      <c r="C11" s="19">
        <f>SUM(C5:C10)</f>
        <v/>
      </c>
      <c r="D11" s="31" t="inlineStr">
        <is>
          <t>Out of 24</t>
        </is>
      </c>
    </row>
    <row r="12">
      <c r="B12" s="32" t="inlineStr">
        <is>
          <t>AVERAGE SCORE</t>
        </is>
      </c>
      <c r="C12" s="33">
        <f>IF(COUNT(C5:C10)=0,0,AVERAGE(C5:C10))</f>
        <v/>
      </c>
      <c r="D12" s="34">
        <f>IF(C12&gt;=3.33,"Green",IF(C12&gt;=2.67,"Amber-Green",IF(C12&gt;=2,"Amber","Red")))</f>
        <v/>
      </c>
    </row>
    <row r="15">
      <c r="B15" s="22" t="inlineStr">
        <is>
          <t>Governance Red Flags</t>
        </is>
      </c>
    </row>
    <row r="16">
      <c r="B16" s="28" t="inlineStr">
        <is>
          <t>⚠  Decisions delayed, deferred, or circumvented</t>
        </is>
      </c>
    </row>
    <row r="17">
      <c r="B17" s="28" t="inlineStr">
        <is>
          <t>⚠  Executive disengagement from portfolio governance</t>
        </is>
      </c>
    </row>
    <row r="18">
      <c r="B18" s="28" t="inlineStr">
        <is>
          <t>⚠  Inconsistent application of stage gates</t>
        </is>
      </c>
    </row>
    <row r="19">
      <c r="B19" s="28" t="inlineStr">
        <is>
          <t>⚠  Reports not actionable — data without insight</t>
        </is>
      </c>
    </row>
    <row r="20">
      <c r="B20" s="28" t="inlineStr">
        <is>
          <t>⚠  Political decision-making overriding evidence</t>
        </is>
      </c>
    </row>
    <row r="22">
      <c r="B22" s="22" t="inlineStr">
        <is>
          <t>Recommended Next Steps</t>
        </is>
      </c>
    </row>
    <row r="23">
      <c r="B23" s="2" t="inlineStr">
        <is>
          <t>Based on your average score, the following actions are recommended:</t>
        </is>
      </c>
    </row>
    <row r="25">
      <c r="B25" s="35" t="inlineStr">
        <is>
          <t>Score 1.0 - 1.9 (Red): Urgent Action Required</t>
        </is>
      </c>
    </row>
    <row r="26">
      <c r="B26" s="36" t="inlineStr">
        <is>
          <t>•</t>
        </is>
      </c>
      <c r="C26" s="37" t="inlineStr">
        <is>
          <t>Establish a Portfolio Board with clear terms of reference and decision rights</t>
        </is>
      </c>
    </row>
    <row r="27">
      <c r="B27" s="36" t="inlineStr">
        <is>
          <t>•</t>
        </is>
      </c>
      <c r="C27" s="37" t="inlineStr">
        <is>
          <t>Define and publish escalation thresholds and paths</t>
        </is>
      </c>
    </row>
    <row r="28">
      <c r="B28" s="36" t="inlineStr">
        <is>
          <t>•</t>
        </is>
      </c>
      <c r="C28" s="37" t="inlineStr">
        <is>
          <t>Implement mandatory stage gates for all investments above the threshold</t>
        </is>
      </c>
    </row>
    <row r="29">
      <c r="B29" s="36" t="inlineStr">
        <is>
          <t>•</t>
        </is>
      </c>
      <c r="C29" s="37" t="inlineStr">
        <is>
          <t>Recruit or assign an executive sponsor for the portfolio</t>
        </is>
      </c>
    </row>
    <row r="30">
      <c r="B30" s="36" t="inlineStr">
        <is>
          <t>•</t>
        </is>
      </c>
      <c r="C30" s="37" t="inlineStr">
        <is>
          <t>Create a basic portfolio reporting pack and agree the reporting cadence</t>
        </is>
      </c>
    </row>
    <row r="31">
      <c r="B31" s="36" t="inlineStr">
        <is>
          <t>•</t>
        </is>
      </c>
      <c r="C31" s="37" t="inlineStr">
        <is>
          <t>Document and communicate the governance framework to all programme and project managers</t>
        </is>
      </c>
    </row>
    <row r="33">
      <c r="B33" s="38" t="inlineStr">
        <is>
          <t>Score 2.0 - 2.6 (Amber): Improvement Needed</t>
        </is>
      </c>
    </row>
    <row r="34">
      <c r="B34" s="36" t="inlineStr">
        <is>
          <t>•</t>
        </is>
      </c>
      <c r="C34" s="37" t="inlineStr">
        <is>
          <t>Review and strengthen Portfolio Board effectiveness — are decisions being made?</t>
        </is>
      </c>
    </row>
    <row r="35">
      <c r="B35" s="36" t="inlineStr">
        <is>
          <t>•</t>
        </is>
      </c>
      <c r="C35" s="37" t="inlineStr">
        <is>
          <t>Ensure stage gate criteria are consistently applied and not bypassed</t>
        </is>
      </c>
    </row>
    <row r="36">
      <c r="B36" s="36" t="inlineStr">
        <is>
          <t>•</t>
        </is>
      </c>
      <c r="C36" s="37" t="inlineStr">
        <is>
          <t>Improve reporting to focus on insight and recommended actions, not just data</t>
        </is>
      </c>
    </row>
    <row r="37">
      <c r="B37" s="36" t="inlineStr">
        <is>
          <t>•</t>
        </is>
      </c>
      <c r="C37" s="37" t="inlineStr">
        <is>
          <t>Establish regular executive engagement cadence (monthly sponsor updates)</t>
        </is>
      </c>
    </row>
    <row r="38">
      <c r="B38" s="36" t="inlineStr">
        <is>
          <t>•</t>
        </is>
      </c>
      <c r="C38" s="37" t="inlineStr">
        <is>
          <t>Implement a decision log to track and follow up on Portfolio Board decisions</t>
        </is>
      </c>
    </row>
    <row r="39">
      <c r="B39" s="36" t="inlineStr">
        <is>
          <t>•</t>
        </is>
      </c>
      <c r="C39" s="37" t="inlineStr">
        <is>
          <t>Review escalation effectiveness — are issues being resolved at the right level?</t>
        </is>
      </c>
    </row>
    <row r="41">
      <c r="B41" s="39" t="inlineStr">
        <is>
          <t>Score 2.7 - 3.3 (Amber-Green): Fine-Tune</t>
        </is>
      </c>
    </row>
    <row r="42">
      <c r="B42" s="36" t="inlineStr">
        <is>
          <t>•</t>
        </is>
      </c>
      <c r="C42" s="37" t="inlineStr">
        <is>
          <t>Refine decision rights matrix to ensure clarity at all levels</t>
        </is>
      </c>
    </row>
    <row r="43">
      <c r="B43" s="36" t="inlineStr">
        <is>
          <t>•</t>
        </is>
      </c>
      <c r="C43" s="37" t="inlineStr">
        <is>
          <t>Introduce independent assurance reviews for high-value investments</t>
        </is>
      </c>
    </row>
    <row r="44">
      <c r="B44" s="36" t="inlineStr">
        <is>
          <t>•</t>
        </is>
      </c>
      <c r="C44" s="37" t="inlineStr">
        <is>
          <t>Enhance reporting with trend analysis and forward-looking indicators</t>
        </is>
      </c>
    </row>
    <row r="45">
      <c r="B45" s="36" t="inlineStr">
        <is>
          <t>•</t>
        </is>
      </c>
      <c r="C45" s="37" t="inlineStr">
        <is>
          <t>Conduct an annual governance effectiveness review</t>
        </is>
      </c>
    </row>
    <row r="46">
      <c r="B46" s="36" t="inlineStr">
        <is>
          <t>•</t>
        </is>
      </c>
      <c r="C46" s="37" t="inlineStr">
        <is>
          <t>Benchmark governance against P3M3 or MoP standards</t>
        </is>
      </c>
    </row>
    <row r="48">
      <c r="B48" s="40" t="inlineStr">
        <is>
          <t>Score 3.4 - 4.0 (Green): Maintain Excellence</t>
        </is>
      </c>
    </row>
    <row r="49">
      <c r="B49" s="36" t="inlineStr">
        <is>
          <t>•</t>
        </is>
      </c>
      <c r="C49" s="37" t="inlineStr">
        <is>
          <t>Maintain current governance standards and share best practice</t>
        </is>
      </c>
    </row>
    <row r="50">
      <c r="B50" s="36" t="inlineStr">
        <is>
          <t>•</t>
        </is>
      </c>
      <c r="C50" s="37" t="inlineStr">
        <is>
          <t>Consider peer review or external audit of governance effectiveness</t>
        </is>
      </c>
    </row>
    <row r="51">
      <c r="B51" s="36" t="inlineStr">
        <is>
          <t>•</t>
        </is>
      </c>
      <c r="C51" s="37" t="inlineStr">
        <is>
          <t>Explore advanced governance models (e.g. adaptive governance for agile portfolios)</t>
        </is>
      </c>
    </row>
    <row r="52">
      <c r="B52" s="36" t="inlineStr">
        <is>
          <t>•</t>
        </is>
      </c>
      <c r="C52" s="37" t="inlineStr">
        <is>
          <t>Document and share governance lessons across the organisation</t>
        </is>
      </c>
    </row>
    <row r="55">
      <c r="B55" s="22" t="inlineStr">
        <is>
          <t>Your Recommended Actions (based on your score)</t>
        </is>
      </c>
    </row>
    <row r="56">
      <c r="B56" s="2" t="inlineStr">
        <is>
          <t>These actions are automatically selected based on your average score above.</t>
        </is>
      </c>
    </row>
    <row r="57">
      <c r="B57" s="41" t="inlineStr">
        <is>
          <t>Recommended Action</t>
        </is>
      </c>
    </row>
    <row r="58">
      <c r="B58" s="24">
        <f>IF(C12=0,"",CHOOSE(IF(C12&lt;2,1,IF(C12&lt;2.67,2,IF(C12&lt;3.34,3,4))),"Establish a Portfolio Board with clear terms of reference and decision rights","Review and strengthen Portfolio Board effectiveness — are decisions being made?","Refine decision rights matrix to ensure clarity at all levels","Maintain current governance standards and share best practice"))</f>
        <v/>
      </c>
    </row>
    <row r="59">
      <c r="B59" s="29">
        <f>IF(C12=0,"",CHOOSE(IF(C12&lt;2,1,IF(C12&lt;2.67,2,IF(C12&lt;3.34,3,4))),"Define and publish escalation thresholds and paths","Ensure stage gate criteria are consistently applied and not bypassed","Introduce independent assurance reviews for high-value investments","Consider peer review or external audit of governance effectiveness"))</f>
        <v/>
      </c>
    </row>
    <row r="60">
      <c r="B60" s="24">
        <f>IF(C12=0,"",CHOOSE(IF(C12&lt;2,1,IF(C12&lt;2.67,2,IF(C12&lt;3.34,3,4))),"Implement mandatory stage gates for all investments above the threshold","Improve reporting to focus on insight and recommended actions, not just data","Enhance reporting with trend analysis and forward-looking indicators","Explore advanced governance models (e.g. adaptive governance for agile portfolios)"))</f>
        <v/>
      </c>
    </row>
    <row r="61">
      <c r="B61" s="29">
        <f>IF(C12=0,"",CHOOSE(IF(C12&lt;2,1,IF(C12&lt;2.67,2,IF(C12&lt;3.34,3,4))),"Recruit or assign an executive sponsor for the portfolio","Establish regular executive engagement cadence (monthly sponsor updates)","Conduct an annual governance effectiveness review","Document and share governance lessons across the organisation"))</f>
        <v/>
      </c>
    </row>
    <row r="62">
      <c r="B62" s="24">
        <f>IF(C12=0,"",CHOOSE(IF(C12&lt;2,1,IF(C12&lt;2.67,2,IF(C12&lt;3.34,3,4))),"Create a basic portfolio reporting pack and agree the reporting cadence","Implement a decision log to track and follow up on Portfolio Board decisions","Benchmark governance against P3M3 or MoP standards",""))</f>
        <v/>
      </c>
    </row>
    <row r="63">
      <c r="B63" s="29">
        <f>IF(C12=0,"",CHOOSE(IF(C12&lt;2,1,IF(C12&lt;2.67,2,IF(C12&lt;3.34,3,4))),"Document and communicate the governance framework to all programme and project managers","Review escalation effectiveness — are issues being resolved at the right level?","",""))</f>
        <v/>
      </c>
    </row>
    <row r="66">
      <c r="B66" s="42" t="inlineStr">
        <is>
          <t>← Back to Dashboard</t>
        </is>
      </c>
    </row>
  </sheetData>
  <mergeCells count="45">
    <mergeCell ref="C34:D34"/>
    <mergeCell ref="B60:D60"/>
    <mergeCell ref="C30:D30"/>
    <mergeCell ref="B23:D23"/>
    <mergeCell ref="B48:D48"/>
    <mergeCell ref="B57:D57"/>
    <mergeCell ref="B61:D61"/>
    <mergeCell ref="C42:D42"/>
    <mergeCell ref="B17:D17"/>
    <mergeCell ref="C45:D45"/>
    <mergeCell ref="C26:D26"/>
    <mergeCell ref="C35:D35"/>
    <mergeCell ref="B19:D19"/>
    <mergeCell ref="C29:D29"/>
    <mergeCell ref="C50:D50"/>
    <mergeCell ref="C44:D44"/>
    <mergeCell ref="B15:D15"/>
    <mergeCell ref="C31:D31"/>
    <mergeCell ref="B55:D55"/>
    <mergeCell ref="B20:D20"/>
    <mergeCell ref="B33:D33"/>
    <mergeCell ref="C43:D43"/>
    <mergeCell ref="C46:D46"/>
    <mergeCell ref="B63:D63"/>
    <mergeCell ref="B41:D41"/>
    <mergeCell ref="C51:D51"/>
    <mergeCell ref="C27:D27"/>
    <mergeCell ref="B11"/>
    <mergeCell ref="C36:D36"/>
    <mergeCell ref="C52:D52"/>
    <mergeCell ref="B62:D62"/>
    <mergeCell ref="B25:D25"/>
    <mergeCell ref="C39:D39"/>
    <mergeCell ref="B16:D16"/>
    <mergeCell ref="B3:D3"/>
    <mergeCell ref="B59:D59"/>
    <mergeCell ref="C38:D38"/>
    <mergeCell ref="B22:D22"/>
    <mergeCell ref="C37:D37"/>
    <mergeCell ref="B18:D18"/>
    <mergeCell ref="C28:D28"/>
    <mergeCell ref="B56:D56"/>
    <mergeCell ref="B58:D58"/>
    <mergeCell ref="B2:D2"/>
    <mergeCell ref="C49:D49"/>
  </mergeCells>
  <dataValidations count="1">
    <dataValidation sqref="C5 C6 C7 C8 C9 C10" showDropDown="0" showInputMessage="0" showErrorMessage="0" allowBlank="0" errorTitle="Invalid Score" error="Please enter a score between 1 and 4" promptTitle="Score Guide" prompt="1=Red, 2=Amber, 3=Light Green, 4=Green" type="whole" operator="between">
      <formula1>1</formula1>
      <formula2>4</formula2>
    </dataValidation>
  </dataValidations>
  <hyperlinks>
    <hyperlink xmlns:r="http://schemas.openxmlformats.org/officeDocument/2006/relationships" ref="B66" r:id="rId1"/>
  </hyperlinks>
  <pageMargins left="0.75" right="0.75" top="1" bottom="1" header="0.5" footer="0.5"/>
</worksheet>
</file>

<file path=xl/worksheets/sheet4.xml><?xml version="1.0" encoding="utf-8"?>
<worksheet xmlns="http://schemas.openxmlformats.org/spreadsheetml/2006/main">
  <sheetPr>
    <tabColor rgb="00108BB9"/>
    <outlinePr summaryBelow="1" summaryRight="1"/>
    <pageSetUpPr/>
  </sheetPr>
  <dimension ref="B2:D66"/>
  <sheetViews>
    <sheetView showGridLines="0" workbookViewId="0">
      <selection activeCell="A1" sqref="A1"/>
    </sheetView>
  </sheetViews>
  <sheetFormatPr baseColWidth="8" defaultRowHeight="15"/>
  <cols>
    <col width="3" customWidth="1" min="1" max="1"/>
    <col width="55" customWidth="1" min="2" max="2"/>
    <col width="14" customWidth="1" min="3" max="3"/>
    <col width="70" customWidth="1" min="4" max="4"/>
  </cols>
  <sheetData>
    <row r="2">
      <c r="B2" s="1" t="inlineStr">
        <is>
          <t>Delivery Assessment</t>
        </is>
      </c>
    </row>
    <row r="3">
      <c r="B3" s="2" t="inlineStr">
        <is>
          <t>Score each question: 1 = Ineffective (Red)  |  2 = Partially effective (Amber)  |  3 = Effective (Light Green)  |  4 = Fully effective (Green)</t>
        </is>
      </c>
    </row>
    <row r="4">
      <c r="B4" s="5" t="inlineStr">
        <is>
          <t>Question</t>
        </is>
      </c>
      <c r="C4" s="5" t="inlineStr">
        <is>
          <t>Score (1-4)</t>
        </is>
      </c>
      <c r="D4" s="5" t="inlineStr">
        <is>
          <t>Evidence / Notes</t>
        </is>
      </c>
    </row>
    <row r="5" ht="30" customHeight="1">
      <c r="B5" s="24" t="inlineStr">
        <is>
          <t>Is overall delivery performance acceptable across the portfolio?</t>
        </is>
      </c>
      <c r="C5" s="7" t="n"/>
      <c r="D5" s="24" t="n"/>
    </row>
    <row r="6" ht="30" customHeight="1">
      <c r="B6" s="29" t="inlineStr">
        <is>
          <t>Are dependencies managed effectively across the portfolio?</t>
        </is>
      </c>
      <c r="C6" s="13" t="n"/>
      <c r="D6" s="29" t="n"/>
    </row>
    <row r="7" ht="30" customHeight="1">
      <c r="B7" s="24" t="inlineStr">
        <is>
          <t>Are risks aggregated and visible at portfolio level?</t>
        </is>
      </c>
      <c r="C7" s="7" t="n"/>
      <c r="D7" s="24" t="n"/>
    </row>
    <row r="8" ht="30" customHeight="1">
      <c r="B8" s="29" t="inlineStr">
        <is>
          <t>Is change control effective across programmes and projects?</t>
        </is>
      </c>
      <c r="C8" s="13" t="n"/>
      <c r="D8" s="29" t="n"/>
    </row>
    <row r="9" ht="30" customHeight="1">
      <c r="B9" s="24" t="inlineStr">
        <is>
          <t>Are projects and programmes closing successfully?</t>
        </is>
      </c>
      <c r="C9" s="7" t="n"/>
      <c r="D9" s="24" t="n"/>
    </row>
    <row r="10" ht="30" customHeight="1">
      <c r="B10" s="29" t="inlineStr">
        <is>
          <t>Is delivery capability improving over time?</t>
        </is>
      </c>
      <c r="C10" s="13" t="n"/>
      <c r="D10" s="29" t="n"/>
    </row>
    <row r="11">
      <c r="B11" s="30" t="inlineStr">
        <is>
          <t>TOTAL SCORE</t>
        </is>
      </c>
      <c r="C11" s="19">
        <f>SUM(C5:C10)</f>
        <v/>
      </c>
      <c r="D11" s="31" t="inlineStr">
        <is>
          <t>Out of 24</t>
        </is>
      </c>
    </row>
    <row r="12">
      <c r="B12" s="32" t="inlineStr">
        <is>
          <t>AVERAGE SCORE</t>
        </is>
      </c>
      <c r="C12" s="33">
        <f>IF(COUNT(C5:C10)=0,0,AVERAGE(C5:C10))</f>
        <v/>
      </c>
      <c r="D12" s="34">
        <f>IF(C12&gt;=3.33,"Green",IF(C12&gt;=2.67,"Amber-Green",IF(C12&gt;=2,"Amber","Red")))</f>
        <v/>
      </c>
    </row>
    <row r="15">
      <c r="B15" s="22" t="inlineStr">
        <is>
          <t>Delivery Red Flags</t>
        </is>
      </c>
    </row>
    <row r="16">
      <c r="B16" s="28" t="inlineStr">
        <is>
          <t>⚠  Multiple investments simultaneously in trouble</t>
        </is>
      </c>
    </row>
    <row r="17">
      <c r="B17" s="28" t="inlineStr">
        <is>
          <t>⚠  Unmanaged cross-programme dependencies causing failures</t>
        </is>
      </c>
    </row>
    <row r="18">
      <c r="B18" s="28" t="inlineStr">
        <is>
          <t>⚠  Risks not escalated or aggregated at portfolio level</t>
        </is>
      </c>
    </row>
    <row r="19">
      <c r="B19" s="28" t="inlineStr">
        <is>
          <t>⚠  Excessive project/programme churn (starting, stopping, restarting)</t>
        </is>
      </c>
    </row>
    <row r="20">
      <c r="B20" s="28" t="inlineStr">
        <is>
          <t>⚠  Repeat delivery failures with the same root causes</t>
        </is>
      </c>
    </row>
    <row r="22">
      <c r="B22" s="22" t="inlineStr">
        <is>
          <t>Recommended Next Steps</t>
        </is>
      </c>
    </row>
    <row r="23">
      <c r="B23" s="2" t="inlineStr">
        <is>
          <t>Based on your average score, the following actions are recommended:</t>
        </is>
      </c>
    </row>
    <row r="25">
      <c r="B25" s="35" t="inlineStr">
        <is>
          <t>Score 1.0 - 1.9 (Red): Urgent Action Required</t>
        </is>
      </c>
    </row>
    <row r="26">
      <c r="B26" s="36" t="inlineStr">
        <is>
          <t>•</t>
        </is>
      </c>
      <c r="C26" s="37" t="inlineStr">
        <is>
          <t>Conduct an immediate portfolio delivery review — identify all Red/troubled investments</t>
        </is>
      </c>
    </row>
    <row r="27">
      <c r="B27" s="36" t="inlineStr">
        <is>
          <t>•</t>
        </is>
      </c>
      <c r="C27" s="37" t="inlineStr">
        <is>
          <t>Create recovery plans for all critical investments or make stop decisions</t>
        </is>
      </c>
    </row>
    <row r="28">
      <c r="B28" s="36" t="inlineStr">
        <is>
          <t>•</t>
        </is>
      </c>
      <c r="C28" s="37" t="inlineStr">
        <is>
          <t>Establish a dependency register and assign owners for all cross-programme dependencies</t>
        </is>
      </c>
    </row>
    <row r="29">
      <c r="B29" s="36" t="inlineStr">
        <is>
          <t>•</t>
        </is>
      </c>
      <c r="C29" s="37" t="inlineStr">
        <is>
          <t>Implement portfolio-level risk aggregation and reporting</t>
        </is>
      </c>
    </row>
    <row r="30">
      <c r="B30" s="36" t="inlineStr">
        <is>
          <t>•</t>
        </is>
      </c>
      <c r="C30" s="37" t="inlineStr">
        <is>
          <t>Enforce change control — no scope changes without impact assessment and approval</t>
        </is>
      </c>
    </row>
    <row r="31">
      <c r="B31" s="36" t="inlineStr">
        <is>
          <t>•</t>
        </is>
      </c>
      <c r="C31" s="37" t="inlineStr">
        <is>
          <t>Review recent failures and extract lessons to prevent recurrence</t>
        </is>
      </c>
    </row>
    <row r="33">
      <c r="B33" s="38" t="inlineStr">
        <is>
          <t>Score 2.0 - 2.6 (Amber): Improvement Needed</t>
        </is>
      </c>
    </row>
    <row r="34">
      <c r="B34" s="36" t="inlineStr">
        <is>
          <t>•</t>
        </is>
      </c>
      <c r="C34" s="37" t="inlineStr">
        <is>
          <t>Strengthen dependency management with regular cross-programme coordination</t>
        </is>
      </c>
    </row>
    <row r="35">
      <c r="B35" s="36" t="inlineStr">
        <is>
          <t>•</t>
        </is>
      </c>
      <c r="C35" s="37" t="inlineStr">
        <is>
          <t>Improve portfolio risk aggregation — look for themes and concentrations</t>
        </is>
      </c>
    </row>
    <row r="36">
      <c r="B36" s="36" t="inlineStr">
        <is>
          <t>•</t>
        </is>
      </c>
      <c r="C36" s="37" t="inlineStr">
        <is>
          <t>Review change control effectiveness — is it proportionate and working?</t>
        </is>
      </c>
    </row>
    <row r="37">
      <c r="B37" s="36" t="inlineStr">
        <is>
          <t>•</t>
        </is>
      </c>
      <c r="C37" s="37" t="inlineStr">
        <is>
          <t>Establish closure criteria and ensure post-implementation reviews happen</t>
        </is>
      </c>
    </row>
    <row r="38">
      <c r="B38" s="36" t="inlineStr">
        <is>
          <t>•</t>
        </is>
      </c>
      <c r="C38" s="37" t="inlineStr">
        <is>
          <t>Identify common delivery issues and address root causes systematically</t>
        </is>
      </c>
    </row>
    <row r="39">
      <c r="B39" s="36" t="inlineStr">
        <is>
          <t>•</t>
        </is>
      </c>
      <c r="C39" s="37" t="inlineStr">
        <is>
          <t>Introduce delivery confidence assessments for all investments</t>
        </is>
      </c>
    </row>
    <row r="41">
      <c r="B41" s="39" t="inlineStr">
        <is>
          <t>Score 2.7 - 3.3 (Amber-Green): Fine-Tune</t>
        </is>
      </c>
    </row>
    <row r="42">
      <c r="B42" s="36" t="inlineStr">
        <is>
          <t>•</t>
        </is>
      </c>
      <c r="C42" s="37" t="inlineStr">
        <is>
          <t>Enhance delivery forecasting with earned value or similar techniques</t>
        </is>
      </c>
    </row>
    <row r="43">
      <c r="B43" s="36" t="inlineStr">
        <is>
          <t>•</t>
        </is>
      </c>
      <c r="C43" s="37" t="inlineStr">
        <is>
          <t>Introduce proactive dependency management (anticipate, not just track)</t>
        </is>
      </c>
    </row>
    <row r="44">
      <c r="B44" s="36" t="inlineStr">
        <is>
          <t>•</t>
        </is>
      </c>
      <c r="C44" s="37" t="inlineStr">
        <is>
          <t>Strengthen the lessons learned process and ensure insights drive improvement</t>
        </is>
      </c>
    </row>
    <row r="45">
      <c r="B45" s="36" t="inlineStr">
        <is>
          <t>•</t>
        </is>
      </c>
      <c r="C45" s="37" t="inlineStr">
        <is>
          <t>Review delivery capability and invest in training where gaps exist</t>
        </is>
      </c>
    </row>
    <row r="46">
      <c r="B46" s="36" t="inlineStr">
        <is>
          <t>•</t>
        </is>
      </c>
      <c r="C46" s="37" t="inlineStr">
        <is>
          <t>Consider independent delivery assurance for major investments</t>
        </is>
      </c>
    </row>
    <row r="48">
      <c r="B48" s="40" t="inlineStr">
        <is>
          <t>Score 3.4 - 4.0 (Green): Maintain Excellence</t>
        </is>
      </c>
    </row>
    <row r="49">
      <c r="B49" s="36" t="inlineStr">
        <is>
          <t>•</t>
        </is>
      </c>
      <c r="C49" s="37" t="inlineStr">
        <is>
          <t>Maintain strong delivery performance and share best practice</t>
        </is>
      </c>
    </row>
    <row r="50">
      <c r="B50" s="36" t="inlineStr">
        <is>
          <t>•</t>
        </is>
      </c>
      <c r="C50" s="37" t="inlineStr">
        <is>
          <t>Explore predictive analytics for delivery risk identification</t>
        </is>
      </c>
    </row>
    <row r="51">
      <c r="B51" s="36" t="inlineStr">
        <is>
          <t>•</t>
        </is>
      </c>
      <c r="C51" s="37" t="inlineStr">
        <is>
          <t>Benchmark delivery performance against industry standards</t>
        </is>
      </c>
    </row>
    <row r="52">
      <c r="B52" s="36" t="inlineStr">
        <is>
          <t>•</t>
        </is>
      </c>
      <c r="C52" s="37" t="inlineStr">
        <is>
          <t>Develop a delivery excellence community of practice</t>
        </is>
      </c>
    </row>
    <row r="55">
      <c r="B55" s="22" t="inlineStr">
        <is>
          <t>Your Recommended Actions (based on your score)</t>
        </is>
      </c>
    </row>
    <row r="56">
      <c r="B56" s="2" t="inlineStr">
        <is>
          <t>These actions are automatically selected based on your average score above.</t>
        </is>
      </c>
    </row>
    <row r="57">
      <c r="B57" s="41" t="inlineStr">
        <is>
          <t>Recommended Action</t>
        </is>
      </c>
    </row>
    <row r="58">
      <c r="B58" s="24">
        <f>IF(C12=0,"",CHOOSE(IF(C12&lt;2,1,IF(C12&lt;2.67,2,IF(C12&lt;3.34,3,4))),"Conduct an immediate portfolio delivery review — identify all Red/troubled investments","Strengthen dependency management with regular cross-programme coordination","Enhance delivery forecasting with earned value or similar techniques","Maintain strong delivery performance and share best practice"))</f>
        <v/>
      </c>
    </row>
    <row r="59">
      <c r="B59" s="29">
        <f>IF(C12=0,"",CHOOSE(IF(C12&lt;2,1,IF(C12&lt;2.67,2,IF(C12&lt;3.34,3,4))),"Create recovery plans for all critical investments or make stop decisions","Improve portfolio risk aggregation — look for themes and concentrations","Introduce proactive dependency management (anticipate, not just track)","Explore predictive analytics for delivery risk identification"))</f>
        <v/>
      </c>
    </row>
    <row r="60">
      <c r="B60" s="24">
        <f>IF(C12=0,"",CHOOSE(IF(C12&lt;2,1,IF(C12&lt;2.67,2,IF(C12&lt;3.34,3,4))),"Establish a dependency register and assign owners for all cross-programme dependencies","Review change control effectiveness — is it proportionate and working?","Strengthen the lessons learned process and ensure insights drive improvement","Benchmark delivery performance against industry standards"))</f>
        <v/>
      </c>
    </row>
    <row r="61">
      <c r="B61" s="29">
        <f>IF(C12=0,"",CHOOSE(IF(C12&lt;2,1,IF(C12&lt;2.67,2,IF(C12&lt;3.34,3,4))),"Implement portfolio-level risk aggregation and reporting","Establish closure criteria and ensure post-implementation reviews happen","Review delivery capability and invest in training where gaps exist","Develop a delivery excellence community of practice"))</f>
        <v/>
      </c>
    </row>
    <row r="62">
      <c r="B62" s="24">
        <f>IF(C12=0,"",CHOOSE(IF(C12&lt;2,1,IF(C12&lt;2.67,2,IF(C12&lt;3.34,3,4))),"Enforce change control — no scope changes without impact assessment and approval","Identify common delivery issues and address root causes systematically","Consider independent delivery assurance for major investments",""))</f>
        <v/>
      </c>
    </row>
    <row r="63">
      <c r="B63" s="29">
        <f>IF(C12=0,"",CHOOSE(IF(C12&lt;2,1,IF(C12&lt;2.67,2,IF(C12&lt;3.34,3,4))),"Review recent failures and extract lessons to prevent recurrence","Introduce delivery confidence assessments for all investments","",""))</f>
        <v/>
      </c>
    </row>
    <row r="66">
      <c r="B66" s="42" t="inlineStr">
        <is>
          <t>← Back to Dashboard</t>
        </is>
      </c>
    </row>
  </sheetData>
  <mergeCells count="45">
    <mergeCell ref="C34:D34"/>
    <mergeCell ref="B60:D60"/>
    <mergeCell ref="C30:D30"/>
    <mergeCell ref="B23:D23"/>
    <mergeCell ref="B48:D48"/>
    <mergeCell ref="B57:D57"/>
    <mergeCell ref="B61:D61"/>
    <mergeCell ref="C42:D42"/>
    <mergeCell ref="B17:D17"/>
    <mergeCell ref="C45:D45"/>
    <mergeCell ref="C26:D26"/>
    <mergeCell ref="C35:D35"/>
    <mergeCell ref="B19:D19"/>
    <mergeCell ref="C29:D29"/>
    <mergeCell ref="C50:D50"/>
    <mergeCell ref="C44:D44"/>
    <mergeCell ref="B15:D15"/>
    <mergeCell ref="C31:D31"/>
    <mergeCell ref="B55:D55"/>
    <mergeCell ref="B20:D20"/>
    <mergeCell ref="B33:D33"/>
    <mergeCell ref="C43:D43"/>
    <mergeCell ref="C46:D46"/>
    <mergeCell ref="B63:D63"/>
    <mergeCell ref="B41:D41"/>
    <mergeCell ref="C51:D51"/>
    <mergeCell ref="C27:D27"/>
    <mergeCell ref="B11"/>
    <mergeCell ref="C36:D36"/>
    <mergeCell ref="C52:D52"/>
    <mergeCell ref="B62:D62"/>
    <mergeCell ref="B25:D25"/>
    <mergeCell ref="C39:D39"/>
    <mergeCell ref="B16:D16"/>
    <mergeCell ref="B3:D3"/>
    <mergeCell ref="B59:D59"/>
    <mergeCell ref="C38:D38"/>
    <mergeCell ref="B22:D22"/>
    <mergeCell ref="C37:D37"/>
    <mergeCell ref="B18:D18"/>
    <mergeCell ref="C28:D28"/>
    <mergeCell ref="B56:D56"/>
    <mergeCell ref="B58:D58"/>
    <mergeCell ref="B2:D2"/>
    <mergeCell ref="C49:D49"/>
  </mergeCells>
  <dataValidations count="1">
    <dataValidation sqref="C5 C6 C7 C8 C9 C10" showDropDown="0" showInputMessage="0" showErrorMessage="0" allowBlank="0" errorTitle="Invalid Score" error="Please enter a score between 1 and 4" promptTitle="Score Guide" prompt="1=Red, 2=Amber, 3=Light Green, 4=Green" type="whole" operator="between">
      <formula1>1</formula1>
      <formula2>4</formula2>
    </dataValidation>
  </dataValidations>
  <hyperlinks>
    <hyperlink xmlns:r="http://schemas.openxmlformats.org/officeDocument/2006/relationships" ref="B66" r:id="rId1"/>
  </hyperlinks>
  <pageMargins left="0.75" right="0.75" top="1" bottom="1" header="0.5" footer="0.5"/>
</worksheet>
</file>

<file path=xl/worksheets/sheet5.xml><?xml version="1.0" encoding="utf-8"?>
<worksheet xmlns="http://schemas.openxmlformats.org/spreadsheetml/2006/main">
  <sheetPr>
    <tabColor rgb="00108BB9"/>
    <outlinePr summaryBelow="1" summaryRight="1"/>
    <pageSetUpPr/>
  </sheetPr>
  <dimension ref="B2:D66"/>
  <sheetViews>
    <sheetView showGridLines="0" workbookViewId="0">
      <selection activeCell="A1" sqref="A1"/>
    </sheetView>
  </sheetViews>
  <sheetFormatPr baseColWidth="8" defaultRowHeight="15"/>
  <cols>
    <col width="3" customWidth="1" min="1" max="1"/>
    <col width="55" customWidth="1" min="2" max="2"/>
    <col width="14" customWidth="1" min="3" max="3"/>
    <col width="70" customWidth="1" min="4" max="4"/>
  </cols>
  <sheetData>
    <row r="2">
      <c r="B2" s="1" t="inlineStr">
        <is>
          <t>Resources Assessment</t>
        </is>
      </c>
    </row>
    <row r="3">
      <c r="B3" s="2" t="inlineStr">
        <is>
          <t>Score each question: 1 = Ineffective (Red)  |  2 = Partially effective (Amber)  |  3 = Effective (Light Green)  |  4 = Fully effective (Green)</t>
        </is>
      </c>
    </row>
    <row r="4">
      <c r="B4" s="5" t="inlineStr">
        <is>
          <t>Question</t>
        </is>
      </c>
      <c r="C4" s="5" t="inlineStr">
        <is>
          <t>Score (1-4)</t>
        </is>
      </c>
      <c r="D4" s="5" t="inlineStr">
        <is>
          <t>Evidence / Notes</t>
        </is>
      </c>
    </row>
    <row r="5" ht="30" customHeight="1">
      <c r="B5" s="24" t="inlineStr">
        <is>
          <t>Is resource capacity sufficient to meet current demand?</t>
        </is>
      </c>
      <c r="C5" s="7" t="n"/>
      <c r="D5" s="24" t="n"/>
    </row>
    <row r="6" ht="30" customHeight="1">
      <c r="B6" s="29" t="inlineStr">
        <is>
          <t>Are skills gaps identified and being actively addressed?</t>
        </is>
      </c>
      <c r="C6" s="13" t="n"/>
      <c r="D6" s="29" t="n"/>
    </row>
    <row r="7" ht="30" customHeight="1">
      <c r="B7" s="24" t="inlineStr">
        <is>
          <t>Is resource allocation based on portfolio priorities?</t>
        </is>
      </c>
      <c r="C7" s="7" t="n"/>
      <c r="D7" s="24" t="n"/>
    </row>
    <row r="8" ht="30" customHeight="1">
      <c r="B8" s="29" t="inlineStr">
        <is>
          <t>Is utilisation at healthy levels (80-85%)?</t>
        </is>
      </c>
      <c r="C8" s="13" t="n"/>
      <c r="D8" s="29" t="n"/>
    </row>
    <row r="9" ht="30" customHeight="1">
      <c r="B9" s="24" t="inlineStr">
        <is>
          <t>Are resource conflicts resolved promptly and fairly?</t>
        </is>
      </c>
      <c r="C9" s="7" t="n"/>
      <c r="D9" s="24" t="n"/>
    </row>
    <row r="10" ht="30" customHeight="1">
      <c r="B10" s="29" t="inlineStr">
        <is>
          <t>Is workforce planning effective for future needs?</t>
        </is>
      </c>
      <c r="C10" s="13" t="n"/>
      <c r="D10" s="29" t="n"/>
    </row>
    <row r="11">
      <c r="B11" s="30" t="inlineStr">
        <is>
          <t>TOTAL SCORE</t>
        </is>
      </c>
      <c r="C11" s="19">
        <f>SUM(C5:C10)</f>
        <v/>
      </c>
      <c r="D11" s="31" t="inlineStr">
        <is>
          <t>Out of 24</t>
        </is>
      </c>
    </row>
    <row r="12">
      <c r="B12" s="32" t="inlineStr">
        <is>
          <t>AVERAGE SCORE</t>
        </is>
      </c>
      <c r="C12" s="33">
        <f>IF(COUNT(C5:C10)=0,0,AVERAGE(C5:C10))</f>
        <v/>
      </c>
      <c r="D12" s="34">
        <f>IF(C12&gt;=3.33,"Green",IF(C12&gt;=2.67,"Amber-Green",IF(C12&gt;=2,"Amber","Red")))</f>
        <v/>
      </c>
    </row>
    <row r="15">
      <c r="B15" s="22" t="inlineStr">
        <is>
          <t>Resources Red Flags</t>
        </is>
      </c>
    </row>
    <row r="16">
      <c r="B16" s="28" t="inlineStr">
        <is>
          <t>⚠  Chronic over-allocation of key resources</t>
        </is>
      </c>
    </row>
    <row r="17">
      <c r="B17" s="28" t="inlineStr">
        <is>
          <t>⚠  Critical skills gaps with no plan to address them</t>
        </is>
      </c>
    </row>
    <row r="18">
      <c r="B18" s="28" t="inlineStr">
        <is>
          <t>⚠  Political resource allocation overriding priority-based decisions</t>
        </is>
      </c>
    </row>
    <row r="19">
      <c r="B19" s="28" t="inlineStr">
        <is>
          <t>⚠  High attrition of project and programme management staff</t>
        </is>
      </c>
    </row>
    <row r="20">
      <c r="B20" s="28" t="inlineStr">
        <is>
          <t>⚠  No visibility of resource capacity across the portfolio</t>
        </is>
      </c>
    </row>
    <row r="22">
      <c r="B22" s="22" t="inlineStr">
        <is>
          <t>Recommended Next Steps</t>
        </is>
      </c>
    </row>
    <row r="23">
      <c r="B23" s="2" t="inlineStr">
        <is>
          <t>Based on your average score, the following actions are recommended:</t>
        </is>
      </c>
    </row>
    <row r="25">
      <c r="B25" s="35" t="inlineStr">
        <is>
          <t>Score 1.0 - 1.9 (Red): Urgent Action Required</t>
        </is>
      </c>
    </row>
    <row r="26">
      <c r="B26" s="36" t="inlineStr">
        <is>
          <t>•</t>
        </is>
      </c>
      <c r="C26" s="37" t="inlineStr">
        <is>
          <t>Create a basic resource capacity view — who do we have and where are they allocated?</t>
        </is>
      </c>
    </row>
    <row r="27">
      <c r="B27" s="36" t="inlineStr">
        <is>
          <t>•</t>
        </is>
      </c>
      <c r="C27" s="37" t="inlineStr">
        <is>
          <t>Identify the top 3 critical skills gaps and create immediate sourcing plans</t>
        </is>
      </c>
    </row>
    <row r="28">
      <c r="B28" s="36" t="inlineStr">
        <is>
          <t>•</t>
        </is>
      </c>
      <c r="C28" s="37" t="inlineStr">
        <is>
          <t>Establish the principle that resources are allocated by portfolio priority, not politics</t>
        </is>
      </c>
    </row>
    <row r="29">
      <c r="B29" s="36" t="inlineStr">
        <is>
          <t>•</t>
        </is>
      </c>
      <c r="C29" s="37" t="inlineStr">
        <is>
          <t>Implement a simple resource request and allocation process</t>
        </is>
      </c>
    </row>
    <row r="30">
      <c r="B30" s="36" t="inlineStr">
        <is>
          <t>•</t>
        </is>
      </c>
      <c r="C30" s="37" t="inlineStr">
        <is>
          <t>Address over-allocation immediately — no one should be allocated above 100%</t>
        </is>
      </c>
    </row>
    <row r="31">
      <c r="B31" s="36" t="inlineStr">
        <is>
          <t>•</t>
        </is>
      </c>
      <c r="C31" s="37" t="inlineStr">
        <is>
          <t>Set up a monthly resource review with programme and project managers</t>
        </is>
      </c>
    </row>
    <row r="33">
      <c r="B33" s="38" t="inlineStr">
        <is>
          <t>Score 2.0 - 2.6 (Amber): Improvement Needed</t>
        </is>
      </c>
    </row>
    <row r="34">
      <c r="B34" s="36" t="inlineStr">
        <is>
          <t>•</t>
        </is>
      </c>
      <c r="C34" s="37" t="inlineStr">
        <is>
          <t>Build a skills matrix and use it to inform allocation decisions</t>
        </is>
      </c>
    </row>
    <row r="35">
      <c r="B35" s="36" t="inlineStr">
        <is>
          <t>•</t>
        </is>
      </c>
      <c r="C35" s="37" t="inlineStr">
        <is>
          <t>Implement utilisation targets (80-85%) and track against them</t>
        </is>
      </c>
    </row>
    <row r="36">
      <c r="B36" s="36" t="inlineStr">
        <is>
          <t>•</t>
        </is>
      </c>
      <c r="C36" s="37" t="inlineStr">
        <is>
          <t>Establish a formal resource conflict resolution process</t>
        </is>
      </c>
    </row>
    <row r="37">
      <c r="B37" s="36" t="inlineStr">
        <is>
          <t>•</t>
        </is>
      </c>
      <c r="C37" s="37" t="inlineStr">
        <is>
          <t>Create a workforce plan that looks at least 6 months ahead</t>
        </is>
      </c>
    </row>
    <row r="38">
      <c r="B38" s="36" t="inlineStr">
        <is>
          <t>•</t>
        </is>
      </c>
      <c r="C38" s="37" t="inlineStr">
        <is>
          <t>Improve visibility with a portfolio resource dashboard</t>
        </is>
      </c>
    </row>
    <row r="39">
      <c r="B39" s="36" t="inlineStr">
        <is>
          <t>•</t>
        </is>
      </c>
      <c r="C39" s="37" t="inlineStr">
        <is>
          <t>Develop a sourcing strategy for scarce skills (contractors, training, recruitment)</t>
        </is>
      </c>
    </row>
    <row r="41">
      <c r="B41" s="39" t="inlineStr">
        <is>
          <t>Score 2.7 - 3.3 (Amber-Green): Fine-Tune</t>
        </is>
      </c>
    </row>
    <row r="42">
      <c r="B42" s="36" t="inlineStr">
        <is>
          <t>•</t>
        </is>
      </c>
      <c r="C42" s="37" t="inlineStr">
        <is>
          <t>Refine capacity planning with scenario modelling for pipeline demand</t>
        </is>
      </c>
    </row>
    <row r="43">
      <c r="B43" s="36" t="inlineStr">
        <is>
          <t>•</t>
        </is>
      </c>
      <c r="C43" s="37" t="inlineStr">
        <is>
          <t>Introduce resource forecasting aligned to the portfolio pipeline</t>
        </is>
      </c>
    </row>
    <row r="44">
      <c r="B44" s="36" t="inlineStr">
        <is>
          <t>•</t>
        </is>
      </c>
      <c r="C44" s="37" t="inlineStr">
        <is>
          <t>Develop career pathways to improve retention of key staff</t>
        </is>
      </c>
    </row>
    <row r="45">
      <c r="B45" s="36" t="inlineStr">
        <is>
          <t>•</t>
        </is>
      </c>
      <c r="C45" s="37" t="inlineStr">
        <is>
          <t>Optimise the mix of permanent, contract, and managed service resources</t>
        </is>
      </c>
    </row>
    <row r="46">
      <c r="B46" s="36" t="inlineStr">
        <is>
          <t>•</t>
        </is>
      </c>
      <c r="C46" s="37" t="inlineStr">
        <is>
          <t>Benchmark utilisation and capacity metrics against industry norms</t>
        </is>
      </c>
    </row>
    <row r="48">
      <c r="B48" s="40" t="inlineStr">
        <is>
          <t>Score 3.4 - 4.0 (Green): Maintain Excellence</t>
        </is>
      </c>
    </row>
    <row r="49">
      <c r="B49" s="36" t="inlineStr">
        <is>
          <t>•</t>
        </is>
      </c>
      <c r="C49" s="37" t="inlineStr">
        <is>
          <t>Maintain strong resource management practices</t>
        </is>
      </c>
    </row>
    <row r="50">
      <c r="B50" s="36" t="inlineStr">
        <is>
          <t>•</t>
        </is>
      </c>
      <c r="C50" s="37" t="inlineStr">
        <is>
          <t>Explore strategic workforce planning aligned to multi-year portfolio strategy</t>
        </is>
      </c>
    </row>
    <row r="51">
      <c r="B51" s="36" t="inlineStr">
        <is>
          <t>•</t>
        </is>
      </c>
      <c r="C51" s="37" t="inlineStr">
        <is>
          <t>Consider resource pooling or shared services models for efficiency</t>
        </is>
      </c>
    </row>
    <row r="52">
      <c r="B52" s="36" t="inlineStr">
        <is>
          <t>•</t>
        </is>
      </c>
      <c r="C52" s="37" t="inlineStr">
        <is>
          <t>Invest in capability development to build internal capacity for future needs</t>
        </is>
      </c>
    </row>
    <row r="55">
      <c r="B55" s="22" t="inlineStr">
        <is>
          <t>Your Recommended Actions (based on your score)</t>
        </is>
      </c>
    </row>
    <row r="56">
      <c r="B56" s="2" t="inlineStr">
        <is>
          <t>These actions are automatically selected based on your average score above.</t>
        </is>
      </c>
    </row>
    <row r="57">
      <c r="B57" s="41" t="inlineStr">
        <is>
          <t>Recommended Action</t>
        </is>
      </c>
    </row>
    <row r="58">
      <c r="B58" s="24">
        <f>IF(C12=0,"",CHOOSE(IF(C12&lt;2,1,IF(C12&lt;2.67,2,IF(C12&lt;3.34,3,4))),"Create a basic resource capacity view — who do we have and where are they allocated?","Build a skills matrix and use it to inform allocation decisions","Refine capacity planning with scenario modelling for pipeline demand","Maintain strong resource management practices"))</f>
        <v/>
      </c>
    </row>
    <row r="59">
      <c r="B59" s="29">
        <f>IF(C12=0,"",CHOOSE(IF(C12&lt;2,1,IF(C12&lt;2.67,2,IF(C12&lt;3.34,3,4))),"Identify the top 3 critical skills gaps and create immediate sourcing plans","Implement utilisation targets (80-85%) and track against them","Introduce resource forecasting aligned to the portfolio pipeline","Explore strategic workforce planning aligned to multi-year portfolio strategy"))</f>
        <v/>
      </c>
    </row>
    <row r="60">
      <c r="B60" s="24">
        <f>IF(C12=0,"",CHOOSE(IF(C12&lt;2,1,IF(C12&lt;2.67,2,IF(C12&lt;3.34,3,4))),"Establish the principle that resources are allocated by portfolio priority, not politics","Establish a formal resource conflict resolution process","Develop career pathways to improve retention of key staff","Consider resource pooling or shared services models for efficiency"))</f>
        <v/>
      </c>
    </row>
    <row r="61">
      <c r="B61" s="29">
        <f>IF(C12=0,"",CHOOSE(IF(C12&lt;2,1,IF(C12&lt;2.67,2,IF(C12&lt;3.34,3,4))),"Implement a simple resource request and allocation process","Create a workforce plan that looks at least 6 months ahead","Optimise the mix of permanent, contract, and managed service resources","Invest in capability development to build internal capacity for future needs"))</f>
        <v/>
      </c>
    </row>
    <row r="62">
      <c r="B62" s="24">
        <f>IF(C12=0,"",CHOOSE(IF(C12&lt;2,1,IF(C12&lt;2.67,2,IF(C12&lt;3.34,3,4))),"Address over-allocation immediately — no one should be allocated above 100%","Improve visibility with a portfolio resource dashboard","Benchmark utilisation and capacity metrics against industry norms",""))</f>
        <v/>
      </c>
    </row>
    <row r="63">
      <c r="B63" s="29">
        <f>IF(C12=0,"",CHOOSE(IF(C12&lt;2,1,IF(C12&lt;2.67,2,IF(C12&lt;3.34,3,4))),"Set up a monthly resource review with programme and project managers","Develop a sourcing strategy for scarce skills (contractors, training, recruitment)","",""))</f>
        <v/>
      </c>
    </row>
    <row r="66">
      <c r="B66" s="42" t="inlineStr">
        <is>
          <t>← Back to Dashboard</t>
        </is>
      </c>
    </row>
  </sheetData>
  <mergeCells count="45">
    <mergeCell ref="C34:D34"/>
    <mergeCell ref="B60:D60"/>
    <mergeCell ref="C30:D30"/>
    <mergeCell ref="B23:D23"/>
    <mergeCell ref="B48:D48"/>
    <mergeCell ref="B57:D57"/>
    <mergeCell ref="B61:D61"/>
    <mergeCell ref="C42:D42"/>
    <mergeCell ref="B17:D17"/>
    <mergeCell ref="C45:D45"/>
    <mergeCell ref="C26:D26"/>
    <mergeCell ref="C35:D35"/>
    <mergeCell ref="B19:D19"/>
    <mergeCell ref="C29:D29"/>
    <mergeCell ref="C50:D50"/>
    <mergeCell ref="C44:D44"/>
    <mergeCell ref="B15:D15"/>
    <mergeCell ref="C31:D31"/>
    <mergeCell ref="B55:D55"/>
    <mergeCell ref="B20:D20"/>
    <mergeCell ref="B33:D33"/>
    <mergeCell ref="C43:D43"/>
    <mergeCell ref="C46:D46"/>
    <mergeCell ref="B63:D63"/>
    <mergeCell ref="B41:D41"/>
    <mergeCell ref="C51:D51"/>
    <mergeCell ref="C27:D27"/>
    <mergeCell ref="B11"/>
    <mergeCell ref="C36:D36"/>
    <mergeCell ref="C52:D52"/>
    <mergeCell ref="B62:D62"/>
    <mergeCell ref="B25:D25"/>
    <mergeCell ref="C39:D39"/>
    <mergeCell ref="B16:D16"/>
    <mergeCell ref="B3:D3"/>
    <mergeCell ref="B59:D59"/>
    <mergeCell ref="C38:D38"/>
    <mergeCell ref="B22:D22"/>
    <mergeCell ref="C37:D37"/>
    <mergeCell ref="B18:D18"/>
    <mergeCell ref="C28:D28"/>
    <mergeCell ref="B56:D56"/>
    <mergeCell ref="B58:D58"/>
    <mergeCell ref="B2:D2"/>
    <mergeCell ref="C49:D49"/>
  </mergeCells>
  <dataValidations count="1">
    <dataValidation sqref="C5 C6 C7 C8 C9 C10" showDropDown="0" showInputMessage="0" showErrorMessage="0" allowBlank="0" errorTitle="Invalid Score" error="Please enter a score between 1 and 4" promptTitle="Score Guide" prompt="1=Red, 2=Amber, 3=Light Green, 4=Green" type="whole" operator="between">
      <formula1>1</formula1>
      <formula2>4</formula2>
    </dataValidation>
  </dataValidations>
  <hyperlinks>
    <hyperlink xmlns:r="http://schemas.openxmlformats.org/officeDocument/2006/relationships" ref="B66" r:id="rId1"/>
  </hyperlinks>
  <pageMargins left="0.75" right="0.75" top="1" bottom="1" header="0.5" footer="0.5"/>
</worksheet>
</file>

<file path=xl/worksheets/sheet6.xml><?xml version="1.0" encoding="utf-8"?>
<worksheet xmlns="http://schemas.openxmlformats.org/spreadsheetml/2006/main">
  <sheetPr>
    <tabColor rgb="00108BB9"/>
    <outlinePr summaryBelow="1" summaryRight="1"/>
    <pageSetUpPr/>
  </sheetPr>
  <dimension ref="B2:D66"/>
  <sheetViews>
    <sheetView showGridLines="0" workbookViewId="0">
      <selection activeCell="A1" sqref="A1"/>
    </sheetView>
  </sheetViews>
  <sheetFormatPr baseColWidth="8" defaultRowHeight="15"/>
  <cols>
    <col width="3" customWidth="1" min="1" max="1"/>
    <col width="55" customWidth="1" min="2" max="2"/>
    <col width="14" customWidth="1" min="3" max="3"/>
    <col width="70" customWidth="1" min="4" max="4"/>
  </cols>
  <sheetData>
    <row r="2">
      <c r="B2" s="1" t="inlineStr">
        <is>
          <t>Value Assessment</t>
        </is>
      </c>
    </row>
    <row r="3">
      <c r="B3" s="2" t="inlineStr">
        <is>
          <t>Score each question: 1 = Ineffective (Red)  |  2 = Partially effective (Amber)  |  3 = Effective (Light Green)  |  4 = Fully effective (Green)</t>
        </is>
      </c>
    </row>
    <row r="4">
      <c r="B4" s="5" t="inlineStr">
        <is>
          <t>Question</t>
        </is>
      </c>
      <c r="C4" s="5" t="inlineStr">
        <is>
          <t>Score (1-4)</t>
        </is>
      </c>
      <c r="D4" s="5" t="inlineStr">
        <is>
          <t>Evidence / Notes</t>
        </is>
      </c>
    </row>
    <row r="5" ht="30" customHeight="1">
      <c r="B5" s="24" t="inlineStr">
        <is>
          <t>Are benefits being tracked and realised as planned?</t>
        </is>
      </c>
      <c r="C5" s="7" t="n"/>
      <c r="D5" s="24" t="n"/>
    </row>
    <row r="6" ht="30" customHeight="1">
      <c r="B6" s="29" t="inlineStr">
        <is>
          <t>Is return on investment being measured and achieved?</t>
        </is>
      </c>
      <c r="C6" s="13" t="n"/>
      <c r="D6" s="29" t="n"/>
    </row>
    <row r="7" ht="30" customHeight="1">
      <c r="B7" s="24" t="inlineStr">
        <is>
          <t>Are benefits owners actively engaged in realisation?</t>
        </is>
      </c>
      <c r="C7" s="7" t="n"/>
      <c r="D7" s="24" t="n"/>
    </row>
    <row r="8" ht="30" customHeight="1">
      <c r="B8" s="29" t="inlineStr">
        <is>
          <t>Is value-based decision making happening at portfolio level?</t>
        </is>
      </c>
      <c r="C8" s="13" t="n"/>
      <c r="D8" s="29" t="n"/>
    </row>
    <row r="9" ht="30" customHeight="1">
      <c r="B9" s="24" t="inlineStr">
        <is>
          <t>Are post-implementation reviews conducted for completed investments?</t>
        </is>
      </c>
      <c r="C9" s="7" t="n"/>
      <c r="D9" s="24" t="n"/>
    </row>
    <row r="10" ht="30" customHeight="1">
      <c r="B10" s="29" t="inlineStr">
        <is>
          <t>Is benefits performance improving over time?</t>
        </is>
      </c>
      <c r="C10" s="13" t="n"/>
      <c r="D10" s="29" t="n"/>
    </row>
    <row r="11">
      <c r="B11" s="30" t="inlineStr">
        <is>
          <t>TOTAL SCORE</t>
        </is>
      </c>
      <c r="C11" s="19">
        <f>SUM(C5:C10)</f>
        <v/>
      </c>
      <c r="D11" s="31" t="inlineStr">
        <is>
          <t>Out of 24</t>
        </is>
      </c>
    </row>
    <row r="12">
      <c r="B12" s="32" t="inlineStr">
        <is>
          <t>AVERAGE SCORE</t>
        </is>
      </c>
      <c r="C12" s="33">
        <f>IF(COUNT(C5:C10)=0,0,AVERAGE(C5:C10))</f>
        <v/>
      </c>
      <c r="D12" s="34">
        <f>IF(C12&gt;=3.33,"Green",IF(C12&gt;=2.67,"Amber-Green",IF(C12&gt;=2,"Amber","Red")))</f>
        <v/>
      </c>
    </row>
    <row r="15">
      <c r="B15" s="22" t="inlineStr">
        <is>
          <t>Value Red Flags</t>
        </is>
      </c>
    </row>
    <row r="16">
      <c r="B16" s="28" t="inlineStr">
        <is>
          <t>⚠  No benefits tracking in place across the portfolio</t>
        </is>
      </c>
    </row>
    <row r="17">
      <c r="B17" s="28" t="inlineStr">
        <is>
          <t>⚠  ROI not measured or reported for investments</t>
        </is>
      </c>
    </row>
    <row r="18">
      <c r="B18" s="28" t="inlineStr">
        <is>
          <t>⚠  Benefits owners disengaged after project approval</t>
        </is>
      </c>
    </row>
    <row r="19">
      <c r="B19" s="28" t="inlineStr">
        <is>
          <t>⚠  No post-implementation reviews being conducted</t>
        </is>
      </c>
    </row>
    <row r="20">
      <c r="B20" s="28" t="inlineStr">
        <is>
          <t>⚠  Declining benefits performance with no corrective action</t>
        </is>
      </c>
    </row>
    <row r="22">
      <c r="B22" s="22" t="inlineStr">
        <is>
          <t>Recommended Next Steps</t>
        </is>
      </c>
    </row>
    <row r="23">
      <c r="B23" s="2" t="inlineStr">
        <is>
          <t>Based on your average score, the following actions are recommended:</t>
        </is>
      </c>
    </row>
    <row r="25">
      <c r="B25" s="35" t="inlineStr">
        <is>
          <t>Score 1.0 - 1.9 (Red): Urgent Action Required</t>
        </is>
      </c>
    </row>
    <row r="26">
      <c r="B26" s="36" t="inlineStr">
        <is>
          <t>•</t>
        </is>
      </c>
      <c r="C26" s="37" t="inlineStr">
        <is>
          <t>Establish a benefits management framework with clear definitions and ownership</t>
        </is>
      </c>
    </row>
    <row r="27">
      <c r="B27" s="36" t="inlineStr">
        <is>
          <t>•</t>
        </is>
      </c>
      <c r="C27" s="37" t="inlineStr">
        <is>
          <t>Assign a named benefits owner for every active investment</t>
        </is>
      </c>
    </row>
    <row r="28">
      <c r="B28" s="36" t="inlineStr">
        <is>
          <t>•</t>
        </is>
      </c>
      <c r="C28" s="37" t="inlineStr">
        <is>
          <t>Create a portfolio benefits register with measurable targets and baselines</t>
        </is>
      </c>
    </row>
    <row r="29">
      <c r="B29" s="36" t="inlineStr">
        <is>
          <t>•</t>
        </is>
      </c>
      <c r="C29" s="37" t="inlineStr">
        <is>
          <t>Mandate benefits tracking as a condition of investment approval</t>
        </is>
      </c>
    </row>
    <row r="30">
      <c r="B30" s="36" t="inlineStr">
        <is>
          <t>•</t>
        </is>
      </c>
      <c r="C30" s="37" t="inlineStr">
        <is>
          <t>Introduce post-implementation reviews for all completed investments</t>
        </is>
      </c>
    </row>
    <row r="31">
      <c r="B31" s="36" t="inlineStr">
        <is>
          <t>•</t>
        </is>
      </c>
      <c r="C31" s="37" t="inlineStr">
        <is>
          <t>Report benefits realisation to the Portfolio Board quarterly</t>
        </is>
      </c>
    </row>
    <row r="33">
      <c r="B33" s="38" t="inlineStr">
        <is>
          <t>Score 2.0 - 2.6 (Amber): Improvement Needed</t>
        </is>
      </c>
    </row>
    <row r="34">
      <c r="B34" s="36" t="inlineStr">
        <is>
          <t>•</t>
        </is>
      </c>
      <c r="C34" s="37" t="inlineStr">
        <is>
          <t>Improve benefits measurement — ensure all benefits have quantified targets and baselines</t>
        </is>
      </c>
    </row>
    <row r="35">
      <c r="B35" s="36" t="inlineStr">
        <is>
          <t>•</t>
        </is>
      </c>
      <c r="C35" s="37" t="inlineStr">
        <is>
          <t>Strengthen benefits owner engagement through regular reviews and accountability</t>
        </is>
      </c>
    </row>
    <row r="36">
      <c r="B36" s="36" t="inlineStr">
        <is>
          <t>•</t>
        </is>
      </c>
      <c r="C36" s="37" t="inlineStr">
        <is>
          <t>Introduce ROI tracking and report it alongside delivery performance</t>
        </is>
      </c>
    </row>
    <row r="37">
      <c r="B37" s="36" t="inlineStr">
        <is>
          <t>•</t>
        </is>
      </c>
      <c r="C37" s="37" t="inlineStr">
        <is>
          <t>Ensure post-implementation reviews happen consistently and findings are acted upon</t>
        </is>
      </c>
    </row>
    <row r="38">
      <c r="B38" s="36" t="inlineStr">
        <is>
          <t>•</t>
        </is>
      </c>
      <c r="C38" s="37" t="inlineStr">
        <is>
          <t>Link benefits performance to future investment decisions</t>
        </is>
      </c>
    </row>
    <row r="39">
      <c r="B39" s="36" t="inlineStr">
        <is>
          <t>•</t>
        </is>
      </c>
      <c r="C39" s="37" t="inlineStr">
        <is>
          <t>Develop benefits realisation plans for all major investments</t>
        </is>
      </c>
    </row>
    <row r="41">
      <c r="B41" s="39" t="inlineStr">
        <is>
          <t>Score 2.7 - 3.3 (Amber-Green): Fine-Tune</t>
        </is>
      </c>
    </row>
    <row r="42">
      <c r="B42" s="36" t="inlineStr">
        <is>
          <t>•</t>
        </is>
      </c>
      <c r="C42" s="37" t="inlineStr">
        <is>
          <t>Enhance benefits forecasting and track forecast accuracy over time</t>
        </is>
      </c>
    </row>
    <row r="43">
      <c r="B43" s="36" t="inlineStr">
        <is>
          <t>•</t>
        </is>
      </c>
      <c r="C43" s="37" t="inlineStr">
        <is>
          <t>Integrate benefits data into portfolio prioritisation and rebalancing decisions</t>
        </is>
      </c>
    </row>
    <row r="44">
      <c r="B44" s="36" t="inlineStr">
        <is>
          <t>•</t>
        </is>
      </c>
      <c r="C44" s="37" t="inlineStr">
        <is>
          <t>Conduct portfolio-level benefits analysis (total value delivered vs invested)</t>
        </is>
      </c>
    </row>
    <row r="45">
      <c r="B45" s="36" t="inlineStr">
        <is>
          <t>•</t>
        </is>
      </c>
      <c r="C45" s="37" t="inlineStr">
        <is>
          <t>Introduce benefits dependency mapping to understand enabling relationships</t>
        </is>
      </c>
    </row>
    <row r="46">
      <c r="B46" s="36" t="inlineStr">
        <is>
          <t>•</t>
        </is>
      </c>
      <c r="C46" s="37" t="inlineStr">
        <is>
          <t>Share benefits success stories to build organisational commitment to value tracking</t>
        </is>
      </c>
    </row>
    <row r="48">
      <c r="B48" s="40" t="inlineStr">
        <is>
          <t>Score 3.4 - 4.0 (Green): Maintain Excellence</t>
        </is>
      </c>
    </row>
    <row r="49">
      <c r="B49" s="36" t="inlineStr">
        <is>
          <t>•</t>
        </is>
      </c>
      <c r="C49" s="37" t="inlineStr">
        <is>
          <t>Maintain strong value management practices</t>
        </is>
      </c>
    </row>
    <row r="50">
      <c r="B50" s="36" t="inlineStr">
        <is>
          <t>•</t>
        </is>
      </c>
      <c r="C50" s="37" t="inlineStr">
        <is>
          <t>Explore advanced value measurement (e.g. social value, strategic value beyond financial ROI)</t>
        </is>
      </c>
    </row>
    <row r="51">
      <c r="B51" s="36" t="inlineStr">
        <is>
          <t>•</t>
        </is>
      </c>
      <c r="C51" s="37" t="inlineStr">
        <is>
          <t>Benchmark benefits realisation rates against industry standards</t>
        </is>
      </c>
    </row>
    <row r="52">
      <c r="B52" s="36" t="inlineStr">
        <is>
          <t>•</t>
        </is>
      </c>
      <c r="C52" s="37" t="inlineStr">
        <is>
          <t>Develop a value management centre of excellence</t>
        </is>
      </c>
    </row>
    <row r="55">
      <c r="B55" s="22" t="inlineStr">
        <is>
          <t>Your Recommended Actions (based on your score)</t>
        </is>
      </c>
    </row>
    <row r="56">
      <c r="B56" s="2" t="inlineStr">
        <is>
          <t>These actions are automatically selected based on your average score above.</t>
        </is>
      </c>
    </row>
    <row r="57">
      <c r="B57" s="41" t="inlineStr">
        <is>
          <t>Recommended Action</t>
        </is>
      </c>
    </row>
    <row r="58">
      <c r="B58" s="24">
        <f>IF(C12=0,"",CHOOSE(IF(C12&lt;2,1,IF(C12&lt;2.67,2,IF(C12&lt;3.34,3,4))),"Establish a benefits management framework with clear definitions and ownership","Improve benefits measurement — ensure all benefits have quantified targets and baselines","Enhance benefits forecasting and track forecast accuracy over time","Maintain strong value management practices"))</f>
        <v/>
      </c>
    </row>
    <row r="59">
      <c r="B59" s="29">
        <f>IF(C12=0,"",CHOOSE(IF(C12&lt;2,1,IF(C12&lt;2.67,2,IF(C12&lt;3.34,3,4))),"Assign a named benefits owner for every active investment","Strengthen benefits owner engagement through regular reviews and accountability","Integrate benefits data into portfolio prioritisation and rebalancing decisions","Explore advanced value measurement (e.g. social value, strategic value beyond financial ROI)"))</f>
        <v/>
      </c>
    </row>
    <row r="60">
      <c r="B60" s="24">
        <f>IF(C12=0,"",CHOOSE(IF(C12&lt;2,1,IF(C12&lt;2.67,2,IF(C12&lt;3.34,3,4))),"Create a portfolio benefits register with measurable targets and baselines","Introduce ROI tracking and report it alongside delivery performance","Conduct portfolio-level benefits analysis (total value delivered vs invested)","Benchmark benefits realisation rates against industry standards"))</f>
        <v/>
      </c>
    </row>
    <row r="61">
      <c r="B61" s="29">
        <f>IF(C12=0,"",CHOOSE(IF(C12&lt;2,1,IF(C12&lt;2.67,2,IF(C12&lt;3.34,3,4))),"Mandate benefits tracking as a condition of investment approval","Ensure post-implementation reviews happen consistently and findings are acted upon","Introduce benefits dependency mapping to understand enabling relationships","Develop a value management centre of excellence"))</f>
        <v/>
      </c>
    </row>
    <row r="62">
      <c r="B62" s="24">
        <f>IF(C12=0,"",CHOOSE(IF(C12&lt;2,1,IF(C12&lt;2.67,2,IF(C12&lt;3.34,3,4))),"Introduce post-implementation reviews for all completed investments","Link benefits performance to future investment decisions","Share benefits success stories to build organisational commitment to value tracking",""))</f>
        <v/>
      </c>
    </row>
    <row r="63">
      <c r="B63" s="29">
        <f>IF(C12=0,"",CHOOSE(IF(C12&lt;2,1,IF(C12&lt;2.67,2,IF(C12&lt;3.34,3,4))),"Report benefits realisation to the Portfolio Board quarterly","Develop benefits realisation plans for all major investments","",""))</f>
        <v/>
      </c>
    </row>
    <row r="66">
      <c r="B66" s="42" t="inlineStr">
        <is>
          <t>← Back to Dashboard</t>
        </is>
      </c>
    </row>
  </sheetData>
  <mergeCells count="45">
    <mergeCell ref="C34:D34"/>
    <mergeCell ref="B60:D60"/>
    <mergeCell ref="C30:D30"/>
    <mergeCell ref="B23:D23"/>
    <mergeCell ref="B48:D48"/>
    <mergeCell ref="B57:D57"/>
    <mergeCell ref="B61:D61"/>
    <mergeCell ref="C42:D42"/>
    <mergeCell ref="B17:D17"/>
    <mergeCell ref="C45:D45"/>
    <mergeCell ref="C26:D26"/>
    <mergeCell ref="C35:D35"/>
    <mergeCell ref="B19:D19"/>
    <mergeCell ref="C29:D29"/>
    <mergeCell ref="C50:D50"/>
    <mergeCell ref="C44:D44"/>
    <mergeCell ref="B15:D15"/>
    <mergeCell ref="C31:D31"/>
    <mergeCell ref="B55:D55"/>
    <mergeCell ref="B20:D20"/>
    <mergeCell ref="B33:D33"/>
    <mergeCell ref="C43:D43"/>
    <mergeCell ref="C46:D46"/>
    <mergeCell ref="B63:D63"/>
    <mergeCell ref="B41:D41"/>
    <mergeCell ref="C51:D51"/>
    <mergeCell ref="C27:D27"/>
    <mergeCell ref="B11"/>
    <mergeCell ref="C36:D36"/>
    <mergeCell ref="C52:D52"/>
    <mergeCell ref="B62:D62"/>
    <mergeCell ref="B25:D25"/>
    <mergeCell ref="C39:D39"/>
    <mergeCell ref="B16:D16"/>
    <mergeCell ref="B3:D3"/>
    <mergeCell ref="B59:D59"/>
    <mergeCell ref="C38:D38"/>
    <mergeCell ref="B22:D22"/>
    <mergeCell ref="C37:D37"/>
    <mergeCell ref="B18:D18"/>
    <mergeCell ref="C28:D28"/>
    <mergeCell ref="B56:D56"/>
    <mergeCell ref="B58:D58"/>
    <mergeCell ref="B2:D2"/>
    <mergeCell ref="C49:D49"/>
  </mergeCells>
  <dataValidations count="1">
    <dataValidation sqref="C5 C6 C7 C8 C9 C10" showDropDown="0" showInputMessage="0" showErrorMessage="0" allowBlank="0" errorTitle="Invalid Score" error="Please enter a score between 1 and 4" promptTitle="Score Guide" prompt="1=Red, 2=Amber, 3=Light Green, 4=Green" type="whole" operator="between">
      <formula1>1</formula1>
      <formula2>4</formula2>
    </dataValidation>
  </dataValidations>
  <hyperlinks>
    <hyperlink xmlns:r="http://schemas.openxmlformats.org/officeDocument/2006/relationships" ref="B66" r:id="rId1"/>
  </hyperlinks>
  <pageMargins left="0.75" right="0.75" top="1" bottom="1" header="0.5" footer="0.5"/>
</worksheet>
</file>

<file path=xl/worksheets/sheet7.xml><?xml version="1.0" encoding="utf-8"?>
<worksheet xmlns="http://schemas.openxmlformats.org/spreadsheetml/2006/main">
  <sheetPr>
    <tabColor rgb="00108BB9"/>
    <outlinePr summaryBelow="1" summaryRight="1"/>
    <pageSetUpPr/>
  </sheetPr>
  <dimension ref="B2:D66"/>
  <sheetViews>
    <sheetView showGridLines="0" workbookViewId="0">
      <selection activeCell="A1" sqref="A1"/>
    </sheetView>
  </sheetViews>
  <sheetFormatPr baseColWidth="8" defaultRowHeight="15"/>
  <cols>
    <col width="3" customWidth="1" min="1" max="1"/>
    <col width="55" customWidth="1" min="2" max="2"/>
    <col width="14" customWidth="1" min="3" max="3"/>
    <col width="70" customWidth="1" min="4" max="4"/>
  </cols>
  <sheetData>
    <row r="2">
      <c r="B2" s="1" t="inlineStr">
        <is>
          <t>PMO Capability Assessment</t>
        </is>
      </c>
    </row>
    <row r="3">
      <c r="B3" s="2" t="inlineStr">
        <is>
          <t>Score each question: 1 = Ineffective (Red)  |  2 = Partially effective (Amber)  |  3 = Effective (Light Green)  |  4 = Fully effective (Green)</t>
        </is>
      </c>
    </row>
    <row r="4">
      <c r="B4" s="5" t="inlineStr">
        <is>
          <t>Question</t>
        </is>
      </c>
      <c r="C4" s="5" t="inlineStr">
        <is>
          <t>Score (1-4)</t>
        </is>
      </c>
      <c r="D4" s="5" t="inlineStr">
        <is>
          <t>Evidence / Notes</t>
        </is>
      </c>
    </row>
    <row r="5" ht="30" customHeight="1">
      <c r="B5" s="24" t="inlineStr">
        <is>
          <t>Are PMO processes fit for purpose and proportionate?</t>
        </is>
      </c>
      <c r="C5" s="7" t="n"/>
      <c r="D5" s="24" t="n"/>
    </row>
    <row r="6" ht="30" customHeight="1">
      <c r="B6" s="29" t="inlineStr">
        <is>
          <t>Are tools and systems adequate for portfolio management?</t>
        </is>
      </c>
      <c r="C6" s="13" t="n"/>
      <c r="D6" s="29" t="n"/>
    </row>
    <row r="7" ht="30" customHeight="1">
      <c r="B7" s="24" t="inlineStr">
        <is>
          <t>Is project and programme management capability sufficient?</t>
        </is>
      </c>
      <c r="C7" s="7" t="n"/>
      <c r="D7" s="24" t="n"/>
    </row>
    <row r="8" ht="30" customHeight="1">
      <c r="B8" s="29" t="inlineStr">
        <is>
          <t>Is methodology consistently applied across the portfolio?</t>
        </is>
      </c>
      <c r="C8" s="13" t="n"/>
      <c r="D8" s="29" t="n"/>
    </row>
    <row r="9" ht="30" customHeight="1">
      <c r="B9" s="24" t="inlineStr">
        <is>
          <t>Is knowledge management effective (lessons learned, best practice)?</t>
        </is>
      </c>
      <c r="C9" s="7" t="n"/>
      <c r="D9" s="24" t="n"/>
    </row>
    <row r="10" ht="30" customHeight="1">
      <c r="B10" s="29" t="inlineStr">
        <is>
          <t>Is the PMO perceived as adding value by stakeholders?</t>
        </is>
      </c>
      <c r="C10" s="13" t="n"/>
      <c r="D10" s="29" t="n"/>
    </row>
    <row r="11">
      <c r="B11" s="30" t="inlineStr">
        <is>
          <t>TOTAL SCORE</t>
        </is>
      </c>
      <c r="C11" s="19">
        <f>SUM(C5:C10)</f>
        <v/>
      </c>
      <c r="D11" s="31" t="inlineStr">
        <is>
          <t>Out of 24</t>
        </is>
      </c>
    </row>
    <row r="12">
      <c r="B12" s="32" t="inlineStr">
        <is>
          <t>AVERAGE SCORE</t>
        </is>
      </c>
      <c r="C12" s="33">
        <f>IF(COUNT(C5:C10)=0,0,AVERAGE(C5:C10))</f>
        <v/>
      </c>
      <c r="D12" s="34">
        <f>IF(C12&gt;=3.33,"Green",IF(C12&gt;=2.67,"Amber-Green",IF(C12&gt;=2,"Amber","Red")))</f>
        <v/>
      </c>
    </row>
    <row r="15">
      <c r="B15" s="22" t="inlineStr">
        <is>
          <t>PMO Capability Red Flags</t>
        </is>
      </c>
    </row>
    <row r="16">
      <c r="B16" s="28" t="inlineStr">
        <is>
          <t>⚠  Processes seen as bureaucratic or routinely ignored</t>
        </is>
      </c>
    </row>
    <row r="17">
      <c r="B17" s="28" t="inlineStr">
        <is>
          <t>⚠  Tools not adopted or not fit for purpose</t>
        </is>
      </c>
    </row>
    <row r="18">
      <c r="B18" s="28" t="inlineStr">
        <is>
          <t>⚠  Significant PM capability gaps affecting delivery</t>
        </is>
      </c>
    </row>
    <row r="19">
      <c r="B19" s="28" t="inlineStr">
        <is>
          <t>⚠  Methodology applied variably or not at all</t>
        </is>
      </c>
    </row>
    <row r="20">
      <c r="B20" s="28" t="inlineStr">
        <is>
          <t>⚠  PMO perceived as overhead rather than value-add</t>
        </is>
      </c>
    </row>
    <row r="22">
      <c r="B22" s="22" t="inlineStr">
        <is>
          <t>Recommended Next Steps</t>
        </is>
      </c>
    </row>
    <row r="23">
      <c r="B23" s="2" t="inlineStr">
        <is>
          <t>Based on your average score, the following actions are recommended:</t>
        </is>
      </c>
    </row>
    <row r="25">
      <c r="B25" s="35" t="inlineStr">
        <is>
          <t>Score 1.0 - 1.9 (Red): Urgent Action Required</t>
        </is>
      </c>
    </row>
    <row r="26">
      <c r="B26" s="36" t="inlineStr">
        <is>
          <t>•</t>
        </is>
      </c>
      <c r="C26" s="37" t="inlineStr">
        <is>
          <t>Define the PMO's purpose, scope, and service catalogue</t>
        </is>
      </c>
    </row>
    <row r="27">
      <c r="B27" s="36" t="inlineStr">
        <is>
          <t>•</t>
        </is>
      </c>
      <c r="C27" s="37" t="inlineStr">
        <is>
          <t>Implement essential PMO processes: reporting, governance, resource management</t>
        </is>
      </c>
    </row>
    <row r="28">
      <c r="B28" s="36" t="inlineStr">
        <is>
          <t>•</t>
        </is>
      </c>
      <c r="C28" s="37" t="inlineStr">
        <is>
          <t>Select and deploy a basic PPM tool to replace spreadsheet-based tracking</t>
        </is>
      </c>
    </row>
    <row r="29">
      <c r="B29" s="36" t="inlineStr">
        <is>
          <t>•</t>
        </is>
      </c>
      <c r="C29" s="37" t="inlineStr">
        <is>
          <t>Assess PM capability gaps and create an urgent training plan</t>
        </is>
      </c>
    </row>
    <row r="30">
      <c r="B30" s="36" t="inlineStr">
        <is>
          <t>•</t>
        </is>
      </c>
      <c r="C30" s="37" t="inlineStr">
        <is>
          <t>Standardise core templates and methodology — keep it simple and proportionate</t>
        </is>
      </c>
    </row>
    <row r="31">
      <c r="B31" s="36" t="inlineStr">
        <is>
          <t>•</t>
        </is>
      </c>
      <c r="C31" s="37" t="inlineStr">
        <is>
          <t>Conduct a stakeholder survey to understand PMO perception and prioritise improvements</t>
        </is>
      </c>
    </row>
    <row r="33">
      <c r="B33" s="38" t="inlineStr">
        <is>
          <t>Score 2.0 - 2.6 (Amber): Improvement Needed</t>
        </is>
      </c>
    </row>
    <row r="34">
      <c r="B34" s="36" t="inlineStr">
        <is>
          <t>•</t>
        </is>
      </c>
      <c r="C34" s="37" t="inlineStr">
        <is>
          <t>Review and streamline PMO processes — remove bureaucracy, add value</t>
        </is>
      </c>
    </row>
    <row r="35">
      <c r="B35" s="36" t="inlineStr">
        <is>
          <t>•</t>
        </is>
      </c>
      <c r="C35" s="37" t="inlineStr">
        <is>
          <t>Improve PPM tool adoption through training and demonstrating benefits</t>
        </is>
      </c>
    </row>
    <row r="36">
      <c r="B36" s="36" t="inlineStr">
        <is>
          <t>•</t>
        </is>
      </c>
      <c r="C36" s="37" t="inlineStr">
        <is>
          <t>Develop a PM competency framework and career pathway</t>
        </is>
      </c>
    </row>
    <row r="37">
      <c r="B37" s="36" t="inlineStr">
        <is>
          <t>•</t>
        </is>
      </c>
      <c r="C37" s="37" t="inlineStr">
        <is>
          <t>Strengthen knowledge management — ensure lessons learned drive improvement</t>
        </is>
      </c>
    </row>
    <row r="38">
      <c r="B38" s="36" t="inlineStr">
        <is>
          <t>•</t>
        </is>
      </c>
      <c r="C38" s="37" t="inlineStr">
        <is>
          <t>Introduce project sizing to tailor governance proportionately</t>
        </is>
      </c>
    </row>
    <row r="39">
      <c r="B39" s="36" t="inlineStr">
        <is>
          <t>•</t>
        </is>
      </c>
      <c r="C39" s="37" t="inlineStr">
        <is>
          <t>Communicate PMO value through regular metrics and success stories</t>
        </is>
      </c>
    </row>
    <row r="41">
      <c r="B41" s="39" t="inlineStr">
        <is>
          <t>Score 2.7 - 3.3 (Amber-Green): Fine-Tune</t>
        </is>
      </c>
    </row>
    <row r="42">
      <c r="B42" s="36" t="inlineStr">
        <is>
          <t>•</t>
        </is>
      </c>
      <c r="C42" s="37" t="inlineStr">
        <is>
          <t>Enhance PMO services based on stakeholder feedback</t>
        </is>
      </c>
    </row>
    <row r="43">
      <c r="B43" s="36" t="inlineStr">
        <is>
          <t>•</t>
        </is>
      </c>
      <c r="C43" s="37" t="inlineStr">
        <is>
          <t>Invest in advanced PPM tool capabilities (dashboards, analytics, resource management)</t>
        </is>
      </c>
    </row>
    <row r="44">
      <c r="B44" s="36" t="inlineStr">
        <is>
          <t>•</t>
        </is>
      </c>
      <c r="C44" s="37" t="inlineStr">
        <is>
          <t>Develop a PM community of practice for knowledge sharing</t>
        </is>
      </c>
    </row>
    <row r="45">
      <c r="B45" s="36" t="inlineStr">
        <is>
          <t>•</t>
        </is>
      </c>
      <c r="C45" s="37" t="inlineStr">
        <is>
          <t>Introduce PMO maturity assessment and create a roadmap to the next level</t>
        </is>
      </c>
    </row>
    <row r="46">
      <c r="B46" s="36" t="inlineStr">
        <is>
          <t>•</t>
        </is>
      </c>
      <c r="C46" s="37" t="inlineStr">
        <is>
          <t>Benchmark PMO services against P3M3 or similar maturity models</t>
        </is>
      </c>
    </row>
    <row r="48">
      <c r="B48" s="40" t="inlineStr">
        <is>
          <t>Score 3.4 - 4.0 (Green): Maintain Excellence</t>
        </is>
      </c>
    </row>
    <row r="49">
      <c r="B49" s="36" t="inlineStr">
        <is>
          <t>•</t>
        </is>
      </c>
      <c r="C49" s="37" t="inlineStr">
        <is>
          <t>Maintain high PMO capability and continue to evolve services</t>
        </is>
      </c>
    </row>
    <row r="50">
      <c r="B50" s="36" t="inlineStr">
        <is>
          <t>•</t>
        </is>
      </c>
      <c r="C50" s="37" t="inlineStr">
        <is>
          <t>Explore innovative practices (AI-assisted reporting, predictive analytics)</t>
        </is>
      </c>
    </row>
    <row r="51">
      <c r="B51" s="36" t="inlineStr">
        <is>
          <t>•</t>
        </is>
      </c>
      <c r="C51" s="37" t="inlineStr">
        <is>
          <t>Position the PMO as a strategic partner, not just a support function</t>
        </is>
      </c>
    </row>
    <row r="52">
      <c r="B52" s="36" t="inlineStr">
        <is>
          <t>•</t>
        </is>
      </c>
      <c r="C52" s="37" t="inlineStr">
        <is>
          <t>Share best practice externally and contribute to the PM profession</t>
        </is>
      </c>
    </row>
    <row r="55">
      <c r="B55" s="22" t="inlineStr">
        <is>
          <t>Your Recommended Actions (based on your score)</t>
        </is>
      </c>
    </row>
    <row r="56">
      <c r="B56" s="2" t="inlineStr">
        <is>
          <t>These actions are automatically selected based on your average score above.</t>
        </is>
      </c>
    </row>
    <row r="57">
      <c r="B57" s="41" t="inlineStr">
        <is>
          <t>Recommended Action</t>
        </is>
      </c>
    </row>
    <row r="58">
      <c r="B58" s="24">
        <f>IF(C12=0,"",CHOOSE(IF(C12&lt;2,1,IF(C12&lt;2.67,2,IF(C12&lt;3.34,3,4))),"Define the PMO's purpose, scope, and service catalogue","Review and streamline PMO processes — remove bureaucracy, add value","Enhance PMO services based on stakeholder feedback","Maintain high PMO capability and continue to evolve services"))</f>
        <v/>
      </c>
    </row>
    <row r="59">
      <c r="B59" s="29">
        <f>IF(C12=0,"",CHOOSE(IF(C12&lt;2,1,IF(C12&lt;2.67,2,IF(C12&lt;3.34,3,4))),"Implement essential PMO processes: reporting, governance, resource management","Improve PPM tool adoption through training and demonstrating benefits","Invest in advanced PPM tool capabilities (dashboards, analytics, resource management)","Explore innovative practices (AI-assisted reporting, predictive analytics)"))</f>
        <v/>
      </c>
    </row>
    <row r="60">
      <c r="B60" s="24">
        <f>IF(C12=0,"",CHOOSE(IF(C12&lt;2,1,IF(C12&lt;2.67,2,IF(C12&lt;3.34,3,4))),"Select and deploy a basic PPM tool to replace spreadsheet-based tracking","Develop a PM competency framework and career pathway","Develop a PM community of practice for knowledge sharing","Position the PMO as a strategic partner, not just a support function"))</f>
        <v/>
      </c>
    </row>
    <row r="61">
      <c r="B61" s="29">
        <f>IF(C12=0,"",CHOOSE(IF(C12&lt;2,1,IF(C12&lt;2.67,2,IF(C12&lt;3.34,3,4))),"Assess PM capability gaps and create an urgent training plan","Strengthen knowledge management — ensure lessons learned drive improvement","Introduce PMO maturity assessment and create a roadmap to the next level","Share best practice externally and contribute to the PM profession"))</f>
        <v/>
      </c>
    </row>
    <row r="62">
      <c r="B62" s="24">
        <f>IF(C12=0,"",CHOOSE(IF(C12&lt;2,1,IF(C12&lt;2.67,2,IF(C12&lt;3.34,3,4))),"Standardise core templates and methodology — keep it simple and proportionate","Introduce project sizing to tailor governance proportionately","Benchmark PMO services against P3M3 or similar maturity models",""))</f>
        <v/>
      </c>
    </row>
    <row r="63">
      <c r="B63" s="29">
        <f>IF(C12=0,"",CHOOSE(IF(C12&lt;2,1,IF(C12&lt;2.67,2,IF(C12&lt;3.34,3,4))),"Conduct a stakeholder survey to understand PMO perception and prioritise improvements","Communicate PMO value through regular metrics and success stories","",""))</f>
        <v/>
      </c>
    </row>
    <row r="66">
      <c r="B66" s="42" t="inlineStr">
        <is>
          <t>← Back to Dashboard</t>
        </is>
      </c>
    </row>
  </sheetData>
  <mergeCells count="45">
    <mergeCell ref="C34:D34"/>
    <mergeCell ref="B60:D60"/>
    <mergeCell ref="C30:D30"/>
    <mergeCell ref="B23:D23"/>
    <mergeCell ref="B48:D48"/>
    <mergeCell ref="B57:D57"/>
    <mergeCell ref="B61:D61"/>
    <mergeCell ref="C42:D42"/>
    <mergeCell ref="B17:D17"/>
    <mergeCell ref="C45:D45"/>
    <mergeCell ref="C26:D26"/>
    <mergeCell ref="C35:D35"/>
    <mergeCell ref="B19:D19"/>
    <mergeCell ref="C29:D29"/>
    <mergeCell ref="C50:D50"/>
    <mergeCell ref="C44:D44"/>
    <mergeCell ref="B15:D15"/>
    <mergeCell ref="C31:D31"/>
    <mergeCell ref="B55:D55"/>
    <mergeCell ref="B20:D20"/>
    <mergeCell ref="B33:D33"/>
    <mergeCell ref="C43:D43"/>
    <mergeCell ref="C46:D46"/>
    <mergeCell ref="B63:D63"/>
    <mergeCell ref="B41:D41"/>
    <mergeCell ref="C51:D51"/>
    <mergeCell ref="C27:D27"/>
    <mergeCell ref="B11"/>
    <mergeCell ref="C36:D36"/>
    <mergeCell ref="C52:D52"/>
    <mergeCell ref="B62:D62"/>
    <mergeCell ref="B25:D25"/>
    <mergeCell ref="C39:D39"/>
    <mergeCell ref="B16:D16"/>
    <mergeCell ref="B3:D3"/>
    <mergeCell ref="B59:D59"/>
    <mergeCell ref="C38:D38"/>
    <mergeCell ref="B22:D22"/>
    <mergeCell ref="C37:D37"/>
    <mergeCell ref="B18:D18"/>
    <mergeCell ref="C28:D28"/>
    <mergeCell ref="B56:D56"/>
    <mergeCell ref="B58:D58"/>
    <mergeCell ref="B2:D2"/>
    <mergeCell ref="C49:D49"/>
  </mergeCells>
  <dataValidations count="1">
    <dataValidation sqref="C5 C6 C7 C8 C9 C10" showDropDown="0" showInputMessage="0" showErrorMessage="0" allowBlank="0" errorTitle="Invalid Score" error="Please enter a score between 1 and 4" promptTitle="Score Guide" prompt="1=Red, 2=Amber, 3=Light Green, 4=Green" type="whole" operator="between">
      <formula1>1</formula1>
      <formula2>4</formula2>
    </dataValidation>
  </dataValidations>
  <hyperlinks>
    <hyperlink xmlns:r="http://schemas.openxmlformats.org/officeDocument/2006/relationships" ref="B66"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2026-03-19T11:10:56Z</dcterms:created>
  <dcterms:modified xsi:type="dcterms:W3CDTF">2026-03-19T11:10:56Z</dcterms:modified>
</cp:coreProperties>
</file>